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NIT 901315779 UNIDAD MENTAL DEL PACIFICO ZOMAC SAS\"/>
    </mc:Choice>
  </mc:AlternateContent>
  <xr:revisionPtr revIDLastSave="0" documentId="13_ncr:1_{5B9BE367-4F03-4F8C-A18D-7DC343D6042E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INFO IPS" sheetId="1" r:id="rId1"/>
    <sheet name="ESTADO CADA FACT" sheetId="2" r:id="rId2"/>
    <sheet name="FOR-CSA-018" sheetId="5" r:id="rId3"/>
    <sheet name="CIRCULAR 030" sheetId="6" r:id="rId4"/>
  </sheets>
  <externalReferences>
    <externalReference r:id="rId5"/>
    <externalReference r:id="rId6"/>
    <externalReference r:id="rId7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1" i="2" l="1"/>
  <c r="AJ1" i="2"/>
  <c r="AK1" i="2"/>
  <c r="AR1" i="2"/>
  <c r="AQ1" i="2"/>
  <c r="AP1" i="2"/>
  <c r="AN1" i="2"/>
  <c r="AM1" i="2"/>
  <c r="AI1" i="2"/>
  <c r="AO1" i="2"/>
  <c r="J1" i="2"/>
  <c r="C12" i="6"/>
  <c r="G32" i="6"/>
  <c r="C32" i="6"/>
  <c r="G31" i="6"/>
  <c r="C31" i="6"/>
  <c r="G30" i="6"/>
  <c r="C30" i="6"/>
  <c r="I23" i="6"/>
  <c r="H23" i="6"/>
  <c r="I22" i="6"/>
  <c r="H22" i="6"/>
  <c r="I21" i="6"/>
  <c r="H21" i="6"/>
  <c r="I20" i="6"/>
  <c r="H20" i="6"/>
  <c r="I19" i="6"/>
  <c r="H19" i="6"/>
  <c r="H17" i="6" s="1"/>
  <c r="I18" i="6"/>
  <c r="I17" i="6" s="1"/>
  <c r="H18" i="6"/>
  <c r="C17" i="6"/>
  <c r="I30" i="5"/>
  <c r="H30" i="5"/>
  <c r="I28" i="5"/>
  <c r="I32" i="5" s="1"/>
  <c r="I33" i="5" s="1"/>
  <c r="H28" i="5"/>
  <c r="I25" i="5"/>
  <c r="H25" i="5"/>
  <c r="C11" i="6"/>
  <c r="C9" i="5"/>
  <c r="C9" i="6" s="1"/>
  <c r="H32" i="5" l="1"/>
  <c r="H33" i="5" s="1"/>
  <c r="O1" i="2"/>
  <c r="H24" i="6"/>
  <c r="I24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tc={ED9940A4-B407-4FFD-BA74-8B50C9C8DFDB}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3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3" authorId="1" shapeId="0" xr:uid="{ED9940A4-B407-4FFD-BA74-8B50C9C8DFD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1 - 30 de 31 - 60 etc</t>
      </text>
    </comment>
    <comment ref="F3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EMISION DE LA FACTURA
</t>
        </r>
      </text>
    </comment>
    <comment ref="G3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ANTE LA EPS</t>
        </r>
      </text>
    </comment>
  </commentList>
</comments>
</file>

<file path=xl/sharedStrings.xml><?xml version="1.0" encoding="utf-8"?>
<sst xmlns="http://schemas.openxmlformats.org/spreadsheetml/2006/main" count="132" uniqueCount="105">
  <si>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</si>
  <si>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</si>
  <si>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</si>
  <si>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</si>
  <si>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</si>
  <si>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</si>
  <si>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</si>
  <si>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</si>
  <si>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</si>
  <si>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</si>
  <si>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</si>
  <si>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</si>
  <si>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Edad de la cartera</t>
  </si>
  <si>
    <t>HOJA 1 DE 1</t>
  </si>
  <si>
    <t>VERSION 0</t>
  </si>
  <si>
    <t>FOR-CSA-001</t>
  </si>
  <si>
    <t>REPORTE CARTERA DETALLADA IPS</t>
  </si>
  <si>
    <t>fve</t>
  </si>
  <si>
    <t>1mes</t>
  </si>
  <si>
    <t>pgp</t>
  </si>
  <si>
    <t>BUENAVENTURA</t>
  </si>
  <si>
    <t>AMBULATORIO</t>
  </si>
  <si>
    <t>901315779-1</t>
  </si>
  <si>
    <t>IPS UNIDAD MENTAL DEL PACIFICO</t>
  </si>
  <si>
    <t>CNT-2022-640</t>
  </si>
  <si>
    <t>FACTURA</t>
  </si>
  <si>
    <t>LLAVE</t>
  </si>
  <si>
    <t>ESTADO CARTERA ANTERIOR</t>
  </si>
  <si>
    <t>ESTADO EPS 25-04-2025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</si>
  <si>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</si>
  <si>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</si>
  <si>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</si>
  <si>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</si>
  <si>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</si>
  <si>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</si>
  <si>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</si>
  <si>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</si>
  <si>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</si>
  <si>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</si>
  <si>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</si>
  <si>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</si>
  <si>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</si>
  <si>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</si>
  <si>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</si>
  <si>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</si>
  <si>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</si>
  <si>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</si>
  <si>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</si>
  <si>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</si>
  <si>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</si>
  <si>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</si>
  <si>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</si>
  <si>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</si>
  <si>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</si>
  <si>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</si>
  <si>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</si>
  <si>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</si>
  <si>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</si>
  <si>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</si>
  <si>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</si>
  <si>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</si>
  <si>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</si>
  <si>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FVE</t>
  </si>
  <si>
    <t>FVE234</t>
  </si>
  <si>
    <t>901315779_FVE234</t>
  </si>
  <si>
    <t>Factura pendiente por programacion de pago</t>
  </si>
  <si>
    <t>Auditada sin contabilizar</t>
  </si>
  <si>
    <t>0-30</t>
  </si>
  <si>
    <t>Consultas ambulatorias</t>
  </si>
  <si>
    <t>PGP</t>
  </si>
  <si>
    <t>FOR-CSA-018</t>
  </si>
  <si>
    <t>RESUMEN DE CARTERA REVISADA POR LA EPS</t>
  </si>
  <si>
    <t>VERSION 2</t>
  </si>
  <si>
    <t>Con Corte al dia: 31/03/2025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</si>
  <si>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</si>
  <si>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</si>
  <si>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</si>
  <si>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</si>
  <si>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</si>
  <si>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</si>
  <si>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</si>
  <si>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</si>
  <si>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</si>
  <si>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</si>
  <si>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</si>
  <si>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</si>
  <si>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</si>
  <si>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</si>
  <si>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</si>
  <si>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</t>
  </si>
  <si>
    <t>Lizeth Ome G.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</si>
  <si>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</si>
  <si>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</si>
  <si>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</si>
  <si>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</si>
  <si>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</si>
  <si>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</si>
  <si>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</si>
  <si>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</si>
  <si>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</si>
  <si>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</si>
  <si>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</si>
  <si>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A continuacion me permito remitir nuestra respuesta al estado de cartera presentado en la fecha: 23/04/2025</t>
  </si>
  <si>
    <t>Señores : IPS UNIDAD MENTAL DEL PACIFICO</t>
  </si>
  <si>
    <t>NIT: 901315779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</si>
</sst>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3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-* #,##0\ _€_-;\-* #,##0\ _€_-;_-* &quot;-&quot;\ _€_-;_-@_-"/>
    <numFmt numFmtId="166" formatCode="_-* #,##0.00\ _€_-;\-* #,##0.00\ _€_-;_-* &quot;-&quot;??\ _€_-;_-@_-"/>
    <numFmt numFmtId="167" formatCode="dd\-mm\-yy;@"/>
    <numFmt numFmtId="168" formatCode="_-&quot;$&quot;\ * #,##0_-;\-&quot;$&quot;\ * #,##0_-;_-&quot;$&quot;\ * &quot;-&quot;??_-;_-@_-"/>
    <numFmt numFmtId="169" formatCode="* #,##0.00\ ;* \(#,##0.00\);* \-#\ ;@\ "/>
    <numFmt numFmtId="170" formatCode="* #,##0.00\ ;\-* #,##0.00\ ;* \-#\ ;@\ "/>
    <numFmt numFmtId="171" formatCode="&quot; $&quot;* #,##0.00\ ;&quot;-$&quot;* #,##0.00\ ;&quot; $&quot;* \-#\ ;@\ "/>
    <numFmt numFmtId="172" formatCode="&quot; $ &quot;* #,##0.00\ ;&quot; $ &quot;* \(#,##0.00\);&quot; $ &quot;* \-#\ ;@\ "/>
    <numFmt numFmtId="173" formatCode="_-&quot;$&quot;* #,##0.00_-;\-&quot;$&quot;* #,##0.00_-;_-&quot;$&quot;* &quot;-&quot;??_-;_-@_-"/>
    <numFmt numFmtId="174" formatCode="_ * #,##0.00_ ;_ * \-#,##0.00_ ;_ * &quot;-&quot;??_ ;_ @_ "/>
    <numFmt numFmtId="175" formatCode="yyyy\-mm\-dd;@"/>
    <numFmt numFmtId="176" formatCode="&quot;$&quot;\ #,##0"/>
    <numFmt numFmtId="177" formatCode="_-&quot;€&quot;\ * #,##0_-;\-&quot;€&quot;\ * #,##0_-;_-&quot;€&quot;\ * &quot;-&quot;??_-;_-@_-"/>
    <numFmt numFmtId="178" formatCode="_(&quot;$&quot;\ * #,##0_);_(&quot;$&quot;\ * \(#,##0\);_(&quot;$&quot;\ * &quot;-&quot;_);_(@_)"/>
    <numFmt numFmtId="179" formatCode="[$-240A]d&quot; de &quot;mmmm&quot; de &quot;yyyy;@"/>
    <numFmt numFmtId="180" formatCode="&quot;$&quot;\ #,##0;[Red]&quot;$&quot;\ #,##0"/>
    <numFmt numFmtId="181" formatCode="[$$-240A]\ #,##0;\-[$$-240A]\ #,##0"/>
    <numFmt numFmtId="182" formatCode="_-* #,##0_-;\-* #,##0_-;_-* &quot;-&quot;??_-;_-@_-"/>
  </numFmts>
  <fonts count="3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1"/>
      <color rgb="FF000000"/>
      <name val="Calibri"/>
      <family val="2"/>
      <scheme val="minor"/>
    </font>
    <font>
      <sz val="8"/>
      <color theme="1"/>
      <name val="Tahoma"/>
      <family val="2"/>
    </font>
    <font>
      <sz val="11"/>
      <color indexed="8"/>
      <name val="Calibri"/>
      <family val="2"/>
      <charset val="1"/>
    </font>
    <font>
      <sz val="10"/>
      <name val="Mangal"/>
      <family val="2"/>
    </font>
    <font>
      <b/>
      <sz val="8"/>
      <name val="Tahoma"/>
      <family val="2"/>
    </font>
    <font>
      <sz val="11"/>
      <color rgb="FF9C650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name val="Tahoma"/>
      <family val="2"/>
    </font>
    <font>
      <sz val="12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82">
    <xf numFmtId="0" fontId="0" fillId="0" borderId="0"/>
    <xf numFmtId="0" fontId="5" fillId="0" borderId="0"/>
    <xf numFmtId="44" fontId="8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5" applyNumberFormat="0" applyAlignment="0" applyProtection="0"/>
    <xf numFmtId="0" fontId="17" fillId="7" borderId="6" applyNumberFormat="0" applyAlignment="0" applyProtection="0"/>
    <xf numFmtId="0" fontId="18" fillId="7" borderId="5" applyNumberFormat="0" applyAlignment="0" applyProtection="0"/>
    <xf numFmtId="0" fontId="19" fillId="0" borderId="7" applyNumberFormat="0" applyFill="0" applyAlignment="0" applyProtection="0"/>
    <xf numFmtId="0" fontId="20" fillId="8" borderId="8" applyNumberFormat="0" applyAlignment="0" applyProtection="0"/>
    <xf numFmtId="0" fontId="21" fillId="0" borderId="0" applyNumberFormat="0" applyFill="0" applyBorder="0" applyAlignment="0" applyProtection="0"/>
    <xf numFmtId="0" fontId="8" fillId="9" borderId="9" applyNumberFormat="0" applyFont="0" applyAlignment="0" applyProtection="0"/>
    <xf numFmtId="0" fontId="22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23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23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23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23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23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23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33" borderId="0" applyNumberFormat="0" applyBorder="0" applyAlignment="0" applyProtection="0"/>
    <xf numFmtId="44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24" fillId="0" borderId="0"/>
    <xf numFmtId="1" fontId="8" fillId="0" borderId="1">
      <alignment horizontal="center"/>
    </xf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27" fillId="0" borderId="0"/>
    <xf numFmtId="167" fontId="28" fillId="0" borderId="0" applyFill="0" applyBorder="0" applyAlignment="0" applyProtection="0"/>
    <xf numFmtId="43" fontId="8" fillId="0" borderId="0" applyFont="0" applyFill="0" applyBorder="0" applyAlignment="0" applyProtection="0"/>
    <xf numFmtId="0" fontId="5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4" fontId="24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30" fillId="5" borderId="0" applyNumberFormat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29" borderId="0" applyNumberFormat="0" applyBorder="0" applyAlignment="0" applyProtection="0"/>
    <xf numFmtId="0" fontId="23" fillId="33" borderId="0" applyNumberFormat="0" applyBorder="0" applyAlignment="0" applyProtection="0"/>
    <xf numFmtId="16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32" fillId="0" borderId="0"/>
    <xf numFmtId="0" fontId="32" fillId="0" borderId="0" applyNumberFormat="0" applyFill="0" applyBorder="0" applyProtection="0">
      <alignment horizontal="left"/>
    </xf>
    <xf numFmtId="169" fontId="32" fillId="0" borderId="0" applyFill="0" applyBorder="0" applyAlignment="0" applyProtection="0"/>
    <xf numFmtId="169" fontId="32" fillId="0" borderId="0" applyFill="0" applyBorder="0" applyAlignment="0" applyProtection="0"/>
    <xf numFmtId="169" fontId="32" fillId="0" borderId="0" applyFill="0" applyBorder="0" applyAlignment="0" applyProtection="0"/>
    <xf numFmtId="169" fontId="32" fillId="0" borderId="0" applyFill="0" applyBorder="0" applyAlignment="0" applyProtection="0"/>
    <xf numFmtId="169" fontId="32" fillId="0" borderId="0" applyFill="0" applyBorder="0" applyAlignment="0" applyProtection="0"/>
    <xf numFmtId="169" fontId="32" fillId="0" borderId="0" applyFill="0" applyBorder="0" applyAlignment="0" applyProtection="0"/>
    <xf numFmtId="169" fontId="32" fillId="0" borderId="0" applyFill="0" applyBorder="0" applyAlignment="0" applyProtection="0"/>
    <xf numFmtId="170" fontId="32" fillId="0" borderId="0" applyFill="0" applyBorder="0" applyAlignment="0" applyProtection="0"/>
    <xf numFmtId="170" fontId="32" fillId="0" borderId="0" applyFill="0" applyBorder="0" applyAlignment="0" applyProtection="0"/>
    <xf numFmtId="170" fontId="32" fillId="0" borderId="0" applyFill="0" applyBorder="0" applyAlignment="0" applyProtection="0"/>
    <xf numFmtId="170" fontId="32" fillId="0" borderId="0" applyFill="0" applyBorder="0" applyAlignment="0" applyProtection="0"/>
    <xf numFmtId="170" fontId="32" fillId="0" borderId="0" applyFill="0" applyBorder="0" applyAlignment="0" applyProtection="0"/>
    <xf numFmtId="170" fontId="32" fillId="0" borderId="0" applyFill="0" applyBorder="0" applyAlignment="0" applyProtection="0"/>
    <xf numFmtId="170" fontId="32" fillId="0" borderId="0" applyFill="0" applyBorder="0" applyAlignment="0" applyProtection="0"/>
    <xf numFmtId="170" fontId="32" fillId="0" borderId="0" applyFill="0" applyBorder="0" applyAlignment="0" applyProtection="0"/>
    <xf numFmtId="170" fontId="32" fillId="0" borderId="0" applyFill="0" applyBorder="0" applyAlignment="0" applyProtection="0"/>
    <xf numFmtId="169" fontId="32" fillId="0" borderId="0" applyFill="0" applyBorder="0" applyAlignment="0" applyProtection="0"/>
    <xf numFmtId="169" fontId="32" fillId="0" borderId="0" applyFill="0" applyBorder="0" applyAlignment="0" applyProtection="0"/>
    <xf numFmtId="169" fontId="32" fillId="0" borderId="0" applyFill="0" applyBorder="0" applyAlignment="0" applyProtection="0"/>
    <xf numFmtId="169" fontId="32" fillId="0" borderId="0" applyFill="0" applyBorder="0" applyAlignment="0" applyProtection="0"/>
    <xf numFmtId="169" fontId="32" fillId="0" borderId="0" applyFill="0" applyBorder="0" applyAlignment="0" applyProtection="0"/>
    <xf numFmtId="169" fontId="32" fillId="0" borderId="0" applyFill="0" applyBorder="0" applyAlignment="0" applyProtection="0"/>
    <xf numFmtId="169" fontId="32" fillId="0" borderId="0" applyFill="0" applyBorder="0" applyAlignment="0" applyProtection="0"/>
    <xf numFmtId="169" fontId="32" fillId="0" borderId="0" applyFill="0" applyBorder="0" applyAlignment="0" applyProtection="0"/>
    <xf numFmtId="169" fontId="32" fillId="0" borderId="0" applyFill="0" applyBorder="0" applyAlignment="0" applyProtection="0"/>
    <xf numFmtId="169" fontId="32" fillId="0" borderId="0" applyFill="0" applyBorder="0" applyAlignment="0" applyProtection="0"/>
    <xf numFmtId="169" fontId="32" fillId="0" borderId="0" applyFill="0" applyBorder="0" applyAlignment="0" applyProtection="0"/>
    <xf numFmtId="169" fontId="32" fillId="0" borderId="0" applyFill="0" applyBorder="0" applyAlignment="0" applyProtection="0"/>
    <xf numFmtId="169" fontId="32" fillId="0" borderId="0" applyFill="0" applyBorder="0" applyAlignment="0" applyProtection="0"/>
    <xf numFmtId="169" fontId="32" fillId="0" borderId="0" applyFill="0" applyBorder="0" applyAlignment="0" applyProtection="0"/>
    <xf numFmtId="169" fontId="32" fillId="0" borderId="0" applyFill="0" applyBorder="0" applyAlignment="0" applyProtection="0"/>
    <xf numFmtId="169" fontId="32" fillId="0" borderId="0" applyFill="0" applyBorder="0" applyAlignment="0" applyProtection="0"/>
    <xf numFmtId="169" fontId="32" fillId="0" borderId="0" applyFill="0" applyBorder="0" applyAlignment="0" applyProtection="0"/>
    <xf numFmtId="169" fontId="32" fillId="0" borderId="0" applyFill="0" applyBorder="0" applyAlignment="0" applyProtection="0"/>
    <xf numFmtId="169" fontId="32" fillId="0" borderId="0" applyFill="0" applyBorder="0" applyAlignment="0" applyProtection="0"/>
    <xf numFmtId="169" fontId="32" fillId="0" borderId="0" applyFill="0" applyBorder="0" applyAlignment="0" applyProtection="0"/>
    <xf numFmtId="169" fontId="32" fillId="0" borderId="0" applyFill="0" applyBorder="0" applyAlignment="0" applyProtection="0"/>
    <xf numFmtId="169" fontId="32" fillId="0" borderId="0" applyFill="0" applyBorder="0" applyAlignment="0" applyProtection="0"/>
    <xf numFmtId="172" fontId="32" fillId="0" borderId="0" applyFill="0" applyBorder="0" applyAlignment="0" applyProtection="0"/>
    <xf numFmtId="171" fontId="32" fillId="0" borderId="0" applyFill="0" applyBorder="0" applyAlignment="0" applyProtection="0"/>
    <xf numFmtId="171" fontId="32" fillId="0" borderId="0" applyFill="0" applyBorder="0" applyAlignment="0" applyProtection="0"/>
    <xf numFmtId="171" fontId="32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172" fontId="5" fillId="0" borderId="0" applyFill="0" applyBorder="0" applyAlignment="0" applyProtection="0"/>
    <xf numFmtId="172" fontId="5" fillId="0" borderId="0" applyFill="0" applyBorder="0" applyAlignment="0" applyProtection="0"/>
    <xf numFmtId="172" fontId="5" fillId="0" borderId="0" applyFill="0" applyBorder="0" applyAlignment="0" applyProtection="0"/>
    <xf numFmtId="172" fontId="5" fillId="0" borderId="0" applyFill="0" applyBorder="0" applyAlignment="0" applyProtection="0"/>
    <xf numFmtId="172" fontId="5" fillId="0" borderId="0" applyFill="0" applyBorder="0" applyAlignment="0" applyProtection="0"/>
    <xf numFmtId="172" fontId="5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0" fontId="5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36" borderId="11" applyNumberFormat="0" applyAlignment="0" applyProtection="0"/>
    <xf numFmtId="0" fontId="32" fillId="36" borderId="11" applyNumberFormat="0" applyAlignment="0" applyProtection="0"/>
    <xf numFmtId="0" fontId="32" fillId="36" borderId="11" applyNumberFormat="0" applyAlignment="0" applyProtection="0"/>
    <xf numFmtId="0" fontId="32" fillId="36" borderId="11" applyNumberFormat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Protection="0">
      <alignment horizontal="left"/>
    </xf>
    <xf numFmtId="0" fontId="32" fillId="0" borderId="0" applyNumberFormat="0" applyFill="0" applyBorder="0" applyAlignment="0" applyProtection="0"/>
    <xf numFmtId="9" fontId="32" fillId="0" borderId="0" applyFill="0" applyBorder="0" applyAlignment="0" applyProtection="0"/>
    <xf numFmtId="9" fontId="32" fillId="0" borderId="0" applyFill="0" applyBorder="0" applyAlignment="0" applyProtection="0"/>
    <xf numFmtId="9" fontId="32" fillId="0" borderId="0" applyFill="0" applyBorder="0" applyAlignment="0" applyProtection="0"/>
    <xf numFmtId="9" fontId="32" fillId="0" borderId="0" applyFill="0" applyBorder="0" applyAlignment="0" applyProtection="0"/>
    <xf numFmtId="9" fontId="32" fillId="0" borderId="0" applyFill="0" applyBorder="0" applyAlignment="0" applyProtection="0"/>
    <xf numFmtId="9" fontId="32" fillId="0" borderId="0" applyFill="0" applyBorder="0" applyAlignment="0" applyProtection="0"/>
    <xf numFmtId="9" fontId="32" fillId="0" borderId="0" applyFill="0" applyBorder="0" applyAlignment="0" applyProtection="0"/>
    <xf numFmtId="9" fontId="32" fillId="0" borderId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17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174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0" fontId="5" fillId="0" borderId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5" fontId="8" fillId="0" borderId="0" applyFont="0" applyFill="0" applyBorder="0" applyAlignment="0" applyProtection="0"/>
    <xf numFmtId="0" fontId="25" fillId="0" borderId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43" fontId="5" fillId="0" borderId="0" applyFont="0" applyFill="0" applyBorder="0" applyAlignment="0" applyProtection="0"/>
    <xf numFmtId="166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35" fillId="0" borderId="0"/>
    <xf numFmtId="43" fontId="5" fillId="0" borderId="0" applyNumberForma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10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7" fillId="0" borderId="1" xfId="1" applyFont="1" applyBorder="1" applyAlignment="1">
      <alignment horizontal="center" vertical="center"/>
    </xf>
    <xf numFmtId="15" fontId="0" fillId="0" borderId="1" xfId="0" applyNumberFormat="1" applyBorder="1"/>
    <xf numFmtId="3" fontId="0" fillId="0" borderId="1" xfId="0" applyNumberFormat="1" applyBorder="1"/>
    <xf numFmtId="168" fontId="34" fillId="0" borderId="1" xfId="2" applyNumberFormat="1" applyFont="1" applyBorder="1" applyAlignment="1">
      <alignment horizontal="center" vertical="center"/>
    </xf>
    <xf numFmtId="16" fontId="34" fillId="0" borderId="0" xfId="0" applyNumberFormat="1" applyFont="1" applyAlignment="1">
      <alignment horizontal="center" vertical="center"/>
    </xf>
    <xf numFmtId="14" fontId="34" fillId="0" borderId="0" xfId="0" applyNumberFormat="1" applyFont="1" applyAlignment="1">
      <alignment horizontal="center" vertical="center"/>
    </xf>
    <xf numFmtId="176" fontId="34" fillId="0" borderId="0" xfId="44" applyNumberFormat="1" applyFont="1" applyAlignment="1">
      <alignment horizontal="center" vertical="center"/>
    </xf>
    <xf numFmtId="176" fontId="34" fillId="0" borderId="0" xfId="0" applyNumberFormat="1" applyFont="1" applyAlignment="1">
      <alignment horizontal="center" vertical="center"/>
    </xf>
    <xf numFmtId="0" fontId="34" fillId="0" borderId="0" xfId="44" applyNumberFormat="1" applyFont="1" applyAlignment="1">
      <alignment horizontal="center" vertical="center"/>
    </xf>
    <xf numFmtId="0" fontId="34" fillId="0" borderId="1" xfId="2" applyNumberFormat="1" applyFont="1" applyBorder="1" applyAlignment="1">
      <alignment horizontal="center" vertical="center"/>
    </xf>
    <xf numFmtId="168" fontId="0" fillId="0" borderId="0" xfId="0" applyNumberFormat="1"/>
    <xf numFmtId="0" fontId="29" fillId="35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14" fontId="29" fillId="0" borderId="1" xfId="0" applyNumberFormat="1" applyFont="1" applyBorder="1" applyAlignment="1">
      <alignment horizontal="center" vertical="center" wrapText="1"/>
    </xf>
    <xf numFmtId="168" fontId="29" fillId="0" borderId="1" xfId="46" applyNumberFormat="1" applyFont="1" applyBorder="1" applyAlignment="1">
      <alignment horizontal="center" vertical="center" wrapText="1"/>
    </xf>
    <xf numFmtId="0" fontId="29" fillId="38" borderId="1" xfId="0" applyFont="1" applyFill="1" applyBorder="1" applyAlignment="1">
      <alignment horizontal="center" vertical="center" wrapText="1"/>
    </xf>
    <xf numFmtId="176" fontId="29" fillId="38" borderId="1" xfId="46" applyNumberFormat="1" applyFont="1" applyFill="1" applyBorder="1" applyAlignment="1">
      <alignment horizontal="center" vertical="center" wrapText="1"/>
    </xf>
    <xf numFmtId="0" fontId="29" fillId="38" borderId="1" xfId="46" applyNumberFormat="1" applyFont="1" applyFill="1" applyBorder="1" applyAlignment="1">
      <alignment horizontal="center" vertical="center" wrapText="1"/>
    </xf>
    <xf numFmtId="0" fontId="29" fillId="34" borderId="1" xfId="0" applyFont="1" applyFill="1" applyBorder="1" applyAlignment="1">
      <alignment horizontal="center" vertical="center" wrapText="1"/>
    </xf>
    <xf numFmtId="14" fontId="29" fillId="34" borderId="1" xfId="0" applyNumberFormat="1" applyFont="1" applyFill="1" applyBorder="1" applyAlignment="1">
      <alignment horizontal="center" vertical="center" wrapText="1"/>
    </xf>
    <xf numFmtId="0" fontId="29" fillId="37" borderId="1" xfId="0" applyFont="1" applyFill="1" applyBorder="1" applyAlignment="1">
      <alignment horizontal="center" vertical="center" wrapText="1"/>
    </xf>
    <xf numFmtId="177" fontId="29" fillId="35" borderId="1" xfId="46" applyNumberFormat="1" applyFont="1" applyFill="1" applyBorder="1" applyAlignment="1">
      <alignment horizontal="center" vertical="center" wrapText="1"/>
    </xf>
    <xf numFmtId="0" fontId="29" fillId="39" borderId="1" xfId="0" applyFont="1" applyFill="1" applyBorder="1" applyAlignment="1">
      <alignment horizontal="center" vertical="center" wrapText="1"/>
    </xf>
    <xf numFmtId="0" fontId="34" fillId="2" borderId="1" xfId="0" applyFont="1" applyFill="1" applyBorder="1" applyAlignment="1">
      <alignment horizontal="center" vertical="center"/>
    </xf>
    <xf numFmtId="14" fontId="34" fillId="0" borderId="1" xfId="0" applyNumberFormat="1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 applyProtection="1">
      <alignment horizontal="center" vertical="center"/>
      <protection locked="0"/>
    </xf>
    <xf numFmtId="0" fontId="34" fillId="2" borderId="1" xfId="0" applyFont="1" applyFill="1" applyBorder="1" applyAlignment="1">
      <alignment horizontal="center" vertical="center" wrapText="1"/>
    </xf>
    <xf numFmtId="168" fontId="34" fillId="0" borderId="1" xfId="381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6" fillId="0" borderId="1" xfId="1" applyFont="1" applyBorder="1" applyAlignment="1">
      <alignment horizont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6" fillId="0" borderId="0" xfId="1" applyFont="1"/>
    <xf numFmtId="0" fontId="6" fillId="0" borderId="12" xfId="1" applyFont="1" applyBorder="1" applyAlignment="1">
      <alignment horizontal="centerContinuous"/>
    </xf>
    <xf numFmtId="0" fontId="6" fillId="0" borderId="13" xfId="1" applyFont="1" applyBorder="1" applyAlignment="1">
      <alignment horizontal="centerContinuous"/>
    </xf>
    <xf numFmtId="0" fontId="7" fillId="0" borderId="12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6" fillId="0" borderId="16" xfId="1" applyFont="1" applyBorder="1" applyAlignment="1">
      <alignment horizontal="centerContinuous"/>
    </xf>
    <xf numFmtId="0" fontId="6" fillId="0" borderId="17" xfId="1" applyFont="1" applyBorder="1" applyAlignment="1">
      <alignment horizontal="centerContinuous"/>
    </xf>
    <xf numFmtId="0" fontId="7" fillId="0" borderId="18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21" xfId="1" applyFont="1" applyBorder="1" applyAlignment="1">
      <alignment horizontal="center" vertical="center"/>
    </xf>
    <xf numFmtId="0" fontId="7" fillId="0" borderId="12" xfId="1" applyFont="1" applyBorder="1" applyAlignment="1">
      <alignment horizontal="centerContinuous" vertical="center"/>
    </xf>
    <xf numFmtId="0" fontId="7" fillId="0" borderId="14" xfId="1" applyFont="1" applyBorder="1" applyAlignment="1">
      <alignment horizontal="centerContinuous" vertical="center"/>
    </xf>
    <xf numFmtId="0" fontId="7" fillId="0" borderId="13" xfId="1" applyFont="1" applyBorder="1" applyAlignment="1">
      <alignment horizontal="centerContinuous" vertical="center"/>
    </xf>
    <xf numFmtId="0" fontId="7" fillId="0" borderId="15" xfId="1" applyFont="1" applyBorder="1" applyAlignment="1">
      <alignment horizontal="centerContinuous" vertical="center"/>
    </xf>
    <xf numFmtId="0" fontId="7" fillId="0" borderId="16" xfId="1" applyFont="1" applyBorder="1" applyAlignment="1">
      <alignment horizontal="centerContinuous" vertical="center"/>
    </xf>
    <xf numFmtId="0" fontId="7" fillId="0" borderId="0" xfId="1" applyFont="1" applyAlignment="1">
      <alignment horizontal="centerContinuous" vertical="center"/>
    </xf>
    <xf numFmtId="0" fontId="7" fillId="0" borderId="22" xfId="1" applyFont="1" applyBorder="1" applyAlignment="1">
      <alignment horizontal="centerContinuous" vertical="center"/>
    </xf>
    <xf numFmtId="0" fontId="6" fillId="0" borderId="18" xfId="1" applyFont="1" applyBorder="1" applyAlignment="1">
      <alignment horizontal="centerContinuous"/>
    </xf>
    <xf numFmtId="0" fontId="6" fillId="0" borderId="20" xfId="1" applyFont="1" applyBorder="1" applyAlignment="1">
      <alignment horizontal="centerContinuous"/>
    </xf>
    <xf numFmtId="0" fontId="7" fillId="0" borderId="18" xfId="1" applyFont="1" applyBorder="1" applyAlignment="1">
      <alignment horizontal="centerContinuous" vertical="center"/>
    </xf>
    <xf numFmtId="0" fontId="7" fillId="0" borderId="19" xfId="1" applyFont="1" applyBorder="1" applyAlignment="1">
      <alignment horizontal="centerContinuous" vertical="center"/>
    </xf>
    <xf numFmtId="0" fontId="7" fillId="0" borderId="20" xfId="1" applyFont="1" applyBorder="1" applyAlignment="1">
      <alignment horizontal="centerContinuous" vertical="center"/>
    </xf>
    <xf numFmtId="0" fontId="7" fillId="0" borderId="21" xfId="1" applyFont="1" applyBorder="1" applyAlignment="1">
      <alignment horizontal="centerContinuous" vertical="center"/>
    </xf>
    <xf numFmtId="0" fontId="6" fillId="0" borderId="16" xfId="1" applyFont="1" applyBorder="1"/>
    <xf numFmtId="0" fontId="6" fillId="0" borderId="17" xfId="1" applyFont="1" applyBorder="1"/>
    <xf numFmtId="0" fontId="7" fillId="0" borderId="0" xfId="1" applyFont="1"/>
    <xf numFmtId="14" fontId="6" fillId="0" borderId="0" xfId="1" applyNumberFormat="1" applyFont="1"/>
    <xf numFmtId="179" fontId="6" fillId="0" borderId="0" xfId="1" applyNumberFormat="1" applyFont="1"/>
    <xf numFmtId="14" fontId="6" fillId="0" borderId="0" xfId="1" applyNumberFormat="1" applyFont="1" applyAlignment="1">
      <alignment horizontal="left"/>
    </xf>
    <xf numFmtId="1" fontId="7" fillId="0" borderId="0" xfId="59" applyNumberFormat="1" applyFont="1" applyAlignment="1">
      <alignment horizontal="center" vertical="center"/>
    </xf>
    <xf numFmtId="176" fontId="7" fillId="0" borderId="0" xfId="1" applyNumberFormat="1" applyFont="1" applyAlignment="1">
      <alignment horizontal="center" vertical="center"/>
    </xf>
    <xf numFmtId="1" fontId="7" fillId="0" borderId="0" xfId="1" applyNumberFormat="1" applyFont="1" applyAlignment="1">
      <alignment horizontal="center"/>
    </xf>
    <xf numFmtId="180" fontId="7" fillId="0" borderId="0" xfId="1" applyNumberFormat="1" applyFont="1" applyAlignment="1">
      <alignment horizontal="right"/>
    </xf>
    <xf numFmtId="1" fontId="6" fillId="0" borderId="0" xfId="1" applyNumberFormat="1" applyFont="1" applyAlignment="1">
      <alignment horizontal="center"/>
    </xf>
    <xf numFmtId="180" fontId="6" fillId="0" borderId="0" xfId="1" applyNumberFormat="1" applyFont="1" applyAlignment="1">
      <alignment horizontal="right"/>
    </xf>
    <xf numFmtId="1" fontId="6" fillId="0" borderId="19" xfId="1" applyNumberFormat="1" applyFont="1" applyBorder="1" applyAlignment="1">
      <alignment horizontal="center"/>
    </xf>
    <xf numFmtId="180" fontId="6" fillId="0" borderId="19" xfId="1" applyNumberFormat="1" applyFont="1" applyBorder="1" applyAlignment="1">
      <alignment horizontal="right"/>
    </xf>
    <xf numFmtId="0" fontId="6" fillId="0" borderId="0" xfId="1" applyFont="1" applyAlignment="1">
      <alignment horizontal="center"/>
    </xf>
    <xf numFmtId="1" fontId="7" fillId="0" borderId="23" xfId="1" applyNumberFormat="1" applyFont="1" applyBorder="1" applyAlignment="1">
      <alignment horizontal="center"/>
    </xf>
    <xf numFmtId="180" fontId="7" fillId="0" borderId="23" xfId="1" applyNumberFormat="1" applyFont="1" applyBorder="1" applyAlignment="1">
      <alignment horizontal="right"/>
    </xf>
    <xf numFmtId="180" fontId="6" fillId="0" borderId="0" xfId="1" applyNumberFormat="1" applyFont="1"/>
    <xf numFmtId="180" fontId="7" fillId="0" borderId="19" xfId="1" applyNumberFormat="1" applyFont="1" applyBorder="1"/>
    <xf numFmtId="180" fontId="6" fillId="0" borderId="19" xfId="1" applyNumberFormat="1" applyFont="1" applyBorder="1"/>
    <xf numFmtId="180" fontId="7" fillId="0" borderId="0" xfId="1" applyNumberFormat="1" applyFont="1"/>
    <xf numFmtId="0" fontId="36" fillId="0" borderId="0" xfId="1" applyFont="1" applyAlignment="1">
      <alignment horizontal="center" vertical="center" wrapText="1"/>
    </xf>
    <xf numFmtId="0" fontId="6" fillId="0" borderId="18" xfId="1" applyFont="1" applyBorder="1"/>
    <xf numFmtId="0" fontId="6" fillId="0" borderId="19" xfId="1" applyFont="1" applyBorder="1"/>
    <xf numFmtId="0" fontId="6" fillId="0" borderId="20" xfId="1" applyFont="1" applyBorder="1"/>
    <xf numFmtId="0" fontId="7" fillId="0" borderId="16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  <xf numFmtId="0" fontId="6" fillId="2" borderId="0" xfId="1" applyFont="1" applyFill="1"/>
    <xf numFmtId="0" fontId="7" fillId="0" borderId="0" xfId="1" applyFont="1" applyAlignment="1">
      <alignment horizontal="center"/>
    </xf>
    <xf numFmtId="1" fontId="7" fillId="0" borderId="0" xfId="59" applyNumberFormat="1" applyFont="1" applyAlignment="1">
      <alignment horizontal="right"/>
    </xf>
    <xf numFmtId="181" fontId="7" fillId="0" borderId="0" xfId="355" applyNumberFormat="1" applyFont="1" applyAlignment="1">
      <alignment horizontal="right"/>
    </xf>
    <xf numFmtId="1" fontId="6" fillId="0" borderId="0" xfId="59" applyNumberFormat="1" applyFont="1" applyAlignment="1">
      <alignment horizontal="right"/>
    </xf>
    <xf numFmtId="181" fontId="6" fillId="0" borderId="0" xfId="355" applyNumberFormat="1" applyFont="1" applyAlignment="1">
      <alignment horizontal="right"/>
    </xf>
    <xf numFmtId="182" fontId="6" fillId="0" borderId="23" xfId="355" applyNumberFormat="1" applyFont="1" applyBorder="1" applyAlignment="1">
      <alignment horizontal="center"/>
    </xf>
    <xf numFmtId="181" fontId="6" fillId="0" borderId="23" xfId="355" applyNumberFormat="1" applyFont="1" applyBorder="1" applyAlignment="1">
      <alignment horizontal="right"/>
    </xf>
    <xf numFmtId="0" fontId="37" fillId="0" borderId="0" xfId="0" applyFont="1" applyAlignment="1">
      <alignment horizontal="center" vertical="center" wrapText="1"/>
    </xf>
    <xf numFmtId="176" fontId="26" fillId="0" borderId="0" xfId="2" applyNumberFormat="1" applyFont="1" applyAlignment="1">
      <alignment vertical="center"/>
    </xf>
  </cellXfs>
  <cellStyles count="382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1 2" xfId="77" xr:uid="{5ACF5008-CF97-49F1-8137-2539C4F26D06}"/>
    <cellStyle name="60% - Énfasis2" xfId="27" builtinId="36" customBuiltin="1"/>
    <cellStyle name="60% - Énfasis2 2" xfId="78" xr:uid="{EE9BC233-E70D-4593-90BB-7C1B57A21810}"/>
    <cellStyle name="60% - Énfasis3" xfId="31" builtinId="40" customBuiltin="1"/>
    <cellStyle name="60% - Énfasis3 2" xfId="79" xr:uid="{D84C1EFE-652A-4AA9-9989-ACB8953ACD9E}"/>
    <cellStyle name="60% - Énfasis4" xfId="35" builtinId="44" customBuiltin="1"/>
    <cellStyle name="60% - Énfasis4 2" xfId="80" xr:uid="{3AAE1807-A03E-49B0-B4A6-BC40E940200B}"/>
    <cellStyle name="60% - Énfasis5" xfId="39" builtinId="48" customBuiltin="1"/>
    <cellStyle name="60% - Énfasis5 2" xfId="81" xr:uid="{00FB0BAA-26E2-42BC-80D0-91EA75AAC22B}"/>
    <cellStyle name="60% - Énfasis6" xfId="43" builtinId="52" customBuiltin="1"/>
    <cellStyle name="60% - Énfasis6 2" xfId="82" xr:uid="{C731F5F2-4082-4056-9623-C27DBDBB3122}"/>
    <cellStyle name="Bueno" xfId="8" builtinId="26" customBuiltin="1"/>
    <cellStyle name="Cálculo" xfId="13" builtinId="22" customBuiltin="1"/>
    <cellStyle name="Categoría del Piloto de Datos" xfId="86" xr:uid="{49AEDCF0-C89C-4366-8E18-65BC2B4C410F}"/>
    <cellStyle name="Celda de comprobación" xfId="15" builtinId="23" customBuiltin="1"/>
    <cellStyle name="Celda vinculada" xfId="14" builtinId="24" customBuiltin="1"/>
    <cellStyle name="Encabezado 1" xfId="4" builtinId="16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Estilo 1" xfId="51" xr:uid="{768D1BC6-2DF2-405F-BB05-36DCC8C20E00}"/>
    <cellStyle name="Incorrecto" xfId="9" builtinId="27" customBuiltin="1"/>
    <cellStyle name="Millares [0] 2" xfId="53" xr:uid="{1AA2C4CA-42BD-4D7D-A6FC-4472EE2E8370}"/>
    <cellStyle name="Millares [0] 2 2" xfId="286" xr:uid="{AFC553E3-4E56-4233-A471-5C4A5435A1BE}"/>
    <cellStyle name="Millares [0] 2 3" xfId="312" xr:uid="{B7040414-7C50-420B-AED4-E86969EB3908}"/>
    <cellStyle name="Millares [0] 3" xfId="64" xr:uid="{08B6F087-3E29-4FAC-A94E-312B3583904B}"/>
    <cellStyle name="Millares [0] 4" xfId="67" xr:uid="{5CFC61D6-5BA8-44E5-854B-69BE52750C57}"/>
    <cellStyle name="Millares [0] 5" xfId="275" xr:uid="{E05975BB-FCEA-48BE-B2EA-7AEB1ADA6C9D}"/>
    <cellStyle name="Millares [0] 6" xfId="298" xr:uid="{312819CF-19AD-4406-9DD0-A4C1464D188E}"/>
    <cellStyle name="Millares [0] 7" xfId="310" xr:uid="{1FC9D8A2-D332-46D2-A154-CB3BF78128C9}"/>
    <cellStyle name="Millares 10" xfId="88" xr:uid="{620115D8-2F4D-4BE1-B426-7758D59A1054}"/>
    <cellStyle name="Millares 10 2" xfId="89" xr:uid="{530F9C00-9300-4961-B591-82337AB1C868}"/>
    <cellStyle name="Millares 10 3" xfId="90" xr:uid="{D7C6F8AD-0403-4297-8B85-652FEDBDC48C}"/>
    <cellStyle name="Millares 10 4" xfId="296" xr:uid="{8F11AE93-0AC0-4C00-B7C7-D2C90EA7F828}"/>
    <cellStyle name="Millares 11" xfId="91" xr:uid="{3C837274-00F9-48CA-9D91-56F03542F6A0}"/>
    <cellStyle name="Millares 11 2" xfId="92" xr:uid="{DD887948-A1F4-4C1A-8502-6909BCB11AD7}"/>
    <cellStyle name="Millares 11 3" xfId="93" xr:uid="{07771A09-BE50-42E8-9B89-8AB4AC7EB423}"/>
    <cellStyle name="Millares 12" xfId="87" xr:uid="{3B11D0DF-4BAE-4654-B06D-205C79731DB8}"/>
    <cellStyle name="Millares 13" xfId="273" xr:uid="{D80AE164-464B-4780-A9BE-1903B7326E03}"/>
    <cellStyle name="Millares 14" xfId="268" xr:uid="{1293F602-4AA9-4DA7-A334-D70F7CC762CD}"/>
    <cellStyle name="Millares 15" xfId="277" xr:uid="{C3B80253-5F5E-4078-AF94-1C320D642E85}"/>
    <cellStyle name="Millares 16" xfId="280" xr:uid="{94C1BCF4-3A2A-499B-B7AD-1D0E85664643}"/>
    <cellStyle name="Millares 17" xfId="299" xr:uid="{3BAAFF76-594A-4E47-9A63-9FE2D0812005}"/>
    <cellStyle name="Millares 18" xfId="300" xr:uid="{6C170C35-B274-45A7-AE80-49DB5D36F5A4}"/>
    <cellStyle name="Millares 19" xfId="309" xr:uid="{EF2F70F0-F197-40B7-B0AB-2774B26A394B}"/>
    <cellStyle name="Millares 2" xfId="52" xr:uid="{B9A0879D-0954-4A76-9762-6C158D3F969A}"/>
    <cellStyle name="Millares 2 10" xfId="303" xr:uid="{62EC7375-7BCE-43B1-AE98-A4C527EF385A}"/>
    <cellStyle name="Millares 2 11" xfId="313" xr:uid="{25360515-F298-40A1-AB48-D3E856DE0369}"/>
    <cellStyle name="Millares 2 12" xfId="320" xr:uid="{4B6BDE3A-61DF-4F6B-8A9D-266D9A0C1635}"/>
    <cellStyle name="Millares 2 13" xfId="332" xr:uid="{801FE95D-235C-4F5B-8A6A-B2FFD9C4B1D6}"/>
    <cellStyle name="Millares 2 14" xfId="338" xr:uid="{1E9F1710-0B5E-4267-8CE4-E2539F73EB0D}"/>
    <cellStyle name="Millares 2 2" xfId="95" xr:uid="{C16577E3-816A-4258-8095-156655CCBCCF}"/>
    <cellStyle name="Millares 2 2 10" xfId="355" xr:uid="{D00090EE-F35A-435B-991B-A86F92F92A31}"/>
    <cellStyle name="Millares 2 2 2" xfId="56" xr:uid="{D0A40877-D954-4228-BF15-1814F34B84A2}"/>
    <cellStyle name="Millares 2 2 2 2" xfId="96" xr:uid="{390D35FB-EFBE-4CCE-86C0-BD7AD936EB80}"/>
    <cellStyle name="Millares 2 2 3" xfId="97" xr:uid="{F177620F-2113-4F81-92FD-03F206F8CBCF}"/>
    <cellStyle name="Millares 2 2 4" xfId="57" xr:uid="{6B209E7B-99AD-4F86-80A4-0ACD5B92DF6D}"/>
    <cellStyle name="Millares 2 2 5" xfId="304" xr:uid="{554A46DE-0FDE-4BFC-97D4-1B547024B7B0}"/>
    <cellStyle name="Millares 2 2 6" xfId="323" xr:uid="{250F59A6-3FFC-43CF-933D-B52075E8AB98}"/>
    <cellStyle name="Millares 2 2 7" xfId="334" xr:uid="{BECABA84-E123-44B1-81A3-03DA4759D40B}"/>
    <cellStyle name="Millares 2 2 8" xfId="340" xr:uid="{F9D836FC-0DC7-4AAA-AD32-FD8549294779}"/>
    <cellStyle name="Millares 2 2 9" xfId="348" xr:uid="{9F78D5E0-A8DB-4B19-AB0D-0AEF001398D1}"/>
    <cellStyle name="Millares 2 3" xfId="98" xr:uid="{98A89392-793F-4CC2-9689-A1359468C311}"/>
    <cellStyle name="Millares 2 3 2" xfId="99" xr:uid="{59CB2839-47AB-406C-9E85-218749098D23}"/>
    <cellStyle name="Millares 2 3 3" xfId="100" xr:uid="{A84B4B82-84C5-437D-B102-645B48139F9D}"/>
    <cellStyle name="Millares 2 3 4" xfId="307" xr:uid="{345D5725-1D4D-4835-8CF7-CFDA94F46E33}"/>
    <cellStyle name="Millares 2 4" xfId="101" xr:uid="{812E0F40-7461-4A67-B561-CC6F4421DC2F}"/>
    <cellStyle name="Millares 2 5" xfId="102" xr:uid="{309AB9C3-0234-4A43-AA9F-ACFE28880663}"/>
    <cellStyle name="Millares 2 6" xfId="103" xr:uid="{52D31D59-2B2B-40DD-AA71-8626E926EE29}"/>
    <cellStyle name="Millares 2 7" xfId="94" xr:uid="{274CD807-2164-4F2C-A7CD-0AD7528FBDF2}"/>
    <cellStyle name="Millares 2 8" xfId="276" xr:uid="{36D0DA2E-2D7A-4528-9C57-846CD2AFF773}"/>
    <cellStyle name="Millares 2 9" xfId="281" xr:uid="{A7107C38-C6C4-452A-A1FF-CEA762FE8E9E}"/>
    <cellStyle name="Millares 20" xfId="317" xr:uid="{3D48EEF6-545D-45DF-9133-B9459FA04F5A}"/>
    <cellStyle name="Millares 21" xfId="322" xr:uid="{2561201B-3CA7-4DB8-8918-86159CA913BC}"/>
    <cellStyle name="Millares 22" xfId="326" xr:uid="{CA0A2B98-E8FC-4318-8DA4-79B071357717}"/>
    <cellStyle name="Millares 23" xfId="328" xr:uid="{A57D786A-8C31-46F4-8B29-41D33A475938}"/>
    <cellStyle name="Millares 24" xfId="319" xr:uid="{6F06AAF0-53AF-48C8-90A4-50BE1E214E6A}"/>
    <cellStyle name="Millares 25" xfId="327" xr:uid="{2CC2FAD1-7EBE-4B21-BA12-0927A30E14E6}"/>
    <cellStyle name="Millares 26" xfId="329" xr:uid="{8A808AFC-1FCE-4634-8C9D-ECA6804809E8}"/>
    <cellStyle name="Millares 27" xfId="330" xr:uid="{B261A80E-640C-4656-B4D8-49F56CDE7185}"/>
    <cellStyle name="Millares 28" xfId="336" xr:uid="{8E55BAD2-34B6-4DC6-AF54-E8CFF1669431}"/>
    <cellStyle name="Millares 29" xfId="341" xr:uid="{6D99CC3D-2ECE-4A48-85FF-E932B80DCFA6}"/>
    <cellStyle name="Millares 3" xfId="59" xr:uid="{456AC28F-4163-4FFD-BBC1-16092964E1A8}"/>
    <cellStyle name="Millares 3 10" xfId="347" xr:uid="{60B7320F-9FCC-4224-9538-19A00CF3935D}"/>
    <cellStyle name="Millares 3 11" xfId="354" xr:uid="{6DC4D01F-2BE7-4404-BAFE-93465A04AC88}"/>
    <cellStyle name="Millares 3 2" xfId="105" xr:uid="{3086CDF1-3289-4C9C-8EB6-B36372E4A6A1}"/>
    <cellStyle name="Millares 3 3" xfId="106" xr:uid="{17EE78B4-33CC-4AAA-A3CE-EB4A14480CA7}"/>
    <cellStyle name="Millares 3 4" xfId="104" xr:uid="{2872569C-0CE9-4E95-8CE2-DC46BFC6AADD}"/>
    <cellStyle name="Millares 3 5" xfId="285" xr:uid="{FB2B620B-CC79-44AB-A41D-A92991091284}"/>
    <cellStyle name="Millares 3 6" xfId="302" xr:uid="{A780FD55-1F7D-49A0-8A25-3CDEC7576E0B}"/>
    <cellStyle name="Millares 3 7" xfId="314" xr:uid="{F8B0F691-17B5-4304-99EE-3C0BCC22651F}"/>
    <cellStyle name="Millares 3 8" xfId="325" xr:uid="{524B2182-5DE9-495C-B02A-8650BE76649A}"/>
    <cellStyle name="Millares 3 9" xfId="333" xr:uid="{C0B3C6C5-0303-4005-A5F0-2D7023AF5E38}"/>
    <cellStyle name="Millares 30" xfId="344" xr:uid="{F9E3920D-77AC-438E-BD5C-E217FDE0795E}"/>
    <cellStyle name="Millares 31" xfId="343" xr:uid="{379B5915-EA5D-43EC-8B00-B246AC5BFFED}"/>
    <cellStyle name="Millares 32" xfId="346" xr:uid="{003868C5-75F9-4ABE-9815-FA32636FB666}"/>
    <cellStyle name="Millares 33" xfId="350" xr:uid="{B7FE8B45-B6AA-4589-A0D7-E087D36C1211}"/>
    <cellStyle name="Millares 34" xfId="47" xr:uid="{CE783930-2663-4D62-8E50-5CA1F66F62F2}"/>
    <cellStyle name="Millares 35" xfId="73" xr:uid="{68D36F13-A737-4A6B-A214-55128B7AF3A3}"/>
    <cellStyle name="Millares 36" xfId="359" xr:uid="{11FADB51-FED8-47DE-BF13-8068BFEE64B7}"/>
    <cellStyle name="Millares 37" xfId="373" xr:uid="{F68A97B1-A909-4994-9F7D-0D7D224972C8}"/>
    <cellStyle name="Millares 38" xfId="377" xr:uid="{FAB07CE8-C7F1-4CB7-A9C5-8806B818599E}"/>
    <cellStyle name="Millares 39" xfId="357" xr:uid="{92386487-0446-4596-9DB6-EC295800674C}"/>
    <cellStyle name="Millares 4" xfId="61" xr:uid="{3EC40360-99FB-4498-83D0-CBE2488399AB}"/>
    <cellStyle name="Millares 4 2" xfId="108" xr:uid="{B96A7D2C-DBAF-4223-B5F8-DFB37D83A51B}"/>
    <cellStyle name="Millares 4 3" xfId="109" xr:uid="{F9650FCB-E219-46A4-B538-11401CA0A0C4}"/>
    <cellStyle name="Millares 4 4" xfId="107" xr:uid="{C6D109FA-9854-4CE3-8575-0715530B5CE3}"/>
    <cellStyle name="Millares 4 5" xfId="290" xr:uid="{76283F22-D30D-455C-9DAE-D32D03A0E5A2}"/>
    <cellStyle name="Millares 4 6" xfId="315" xr:uid="{8D901813-5EA4-4709-8051-D43BE426843C}"/>
    <cellStyle name="Millares 40" xfId="370" xr:uid="{81462807-DB2F-473A-8541-D41F33BD9419}"/>
    <cellStyle name="Millares 41" xfId="365" xr:uid="{4E6B83A7-2604-409A-ABCA-F1EE11482428}"/>
    <cellStyle name="Millares 42" xfId="367" xr:uid="{A7F820F9-BD52-4131-B7CA-4C9D159C064F}"/>
    <cellStyle name="Millares 43" xfId="358" xr:uid="{D4EEED43-ACB8-4074-B8C6-0C0396AC276C}"/>
    <cellStyle name="Millares 44" xfId="380" xr:uid="{426676B6-94F7-456E-96BE-064D5D31B043}"/>
    <cellStyle name="Millares 45" xfId="363" xr:uid="{456650CA-259A-4CB7-9904-ADEE8D1F03F8}"/>
    <cellStyle name="Millares 46" xfId="379" xr:uid="{F4C97079-2953-4825-8CC2-C9AFD0387453}"/>
    <cellStyle name="Millares 47" xfId="378" xr:uid="{C0D4167F-F4C6-4984-BB21-C53E58A91892}"/>
    <cellStyle name="Millares 48" xfId="361" xr:uid="{51EC05C9-224C-4C5F-8ACD-038A33BCFDD4}"/>
    <cellStyle name="Millares 49" xfId="369" xr:uid="{DE6DCA5B-C4FB-487C-837A-4F886D6573A6}"/>
    <cellStyle name="Millares 5" xfId="63" xr:uid="{8BB7AFC6-A681-4322-89D3-1430AF15A63C}"/>
    <cellStyle name="Millares 5 2" xfId="71" xr:uid="{646E5A8F-3ACF-488E-A46A-E1F26FDD0236}"/>
    <cellStyle name="Millares 5 2 2" xfId="111" xr:uid="{04AFB64A-6569-4820-9964-CC99DC96E207}"/>
    <cellStyle name="Millares 5 3" xfId="112" xr:uid="{72561CC6-BE01-49AC-8173-F6CF62D927B1}"/>
    <cellStyle name="Millares 5 4" xfId="110" xr:uid="{300F334E-5D43-4DCF-BA12-4094D223C0B1}"/>
    <cellStyle name="Millares 5 5" xfId="291" xr:uid="{A98867C2-66E7-4E42-B395-F6E3D953B337}"/>
    <cellStyle name="Millares 5 6" xfId="305" xr:uid="{232E93D5-6C58-4CBB-85E1-4D1FE4464989}"/>
    <cellStyle name="Millares 50" xfId="75" xr:uid="{0D6A712E-28CE-48A2-9CA1-94DCFB2210AD}"/>
    <cellStyle name="Millares 51" xfId="360" xr:uid="{2A6AF14D-A64A-412F-8C8E-23C28511DEFA}"/>
    <cellStyle name="Millares 52" xfId="375" xr:uid="{74A70B60-3B8C-48A6-9A95-950E7EB0BB6D}"/>
    <cellStyle name="Millares 6" xfId="66" xr:uid="{CE1B5333-61B1-4E5A-BA41-3E8F23958FDE}"/>
    <cellStyle name="Millares 6 2" xfId="114" xr:uid="{4CFEA3F9-9016-4EF0-86DB-77531D3A999A}"/>
    <cellStyle name="Millares 6 3" xfId="115" xr:uid="{76E8FC53-8339-4797-B67F-5B40F3B4F7B6}"/>
    <cellStyle name="Millares 6 4" xfId="113" xr:uid="{BF5B545A-A6F5-4421-831B-7BB797F057E2}"/>
    <cellStyle name="Millares 6 5" xfId="292" xr:uid="{FCF0EB0F-27F5-4C4F-9352-5860770B18AA}"/>
    <cellStyle name="Millares 7" xfId="68" xr:uid="{DC4EE1EF-5E8C-4AFF-8218-9C86F2C1DEAA}"/>
    <cellStyle name="Millares 7 2" xfId="117" xr:uid="{7B8C14E9-F480-43A3-842A-B2D9445C2993}"/>
    <cellStyle name="Millares 7 3" xfId="118" xr:uid="{6CC1ACC4-BC87-458C-AC54-833EA6C7D938}"/>
    <cellStyle name="Millares 7 4" xfId="116" xr:uid="{82B46ECD-025F-42A9-8883-A220534181FE}"/>
    <cellStyle name="Millares 7 5" xfId="293" xr:uid="{460EC5F5-8A75-4CB5-9A4F-A26D8C906B1C}"/>
    <cellStyle name="Millares 8" xfId="70" xr:uid="{B6580C61-21E2-41F0-8491-B4ECE2460CA4}"/>
    <cellStyle name="Millares 8 2" xfId="120" xr:uid="{2250D1B4-B41D-4AF3-A39E-67B9C00455D2}"/>
    <cellStyle name="Millares 8 3" xfId="121" xr:uid="{6AF5E195-37AE-4050-B9E6-448A7F4C929C}"/>
    <cellStyle name="Millares 8 4" xfId="119" xr:uid="{B431C11C-0FCF-4C68-83D1-92AF4B5958C1}"/>
    <cellStyle name="Millares 8 5" xfId="294" xr:uid="{4933BDEE-7851-407C-8F26-DB0AA0A91607}"/>
    <cellStyle name="Millares 9" xfId="72" xr:uid="{B90D2208-3255-442E-AA33-50A799F10C79}"/>
    <cellStyle name="Millares 9 2" xfId="123" xr:uid="{80F30EAD-AF08-4329-81C6-B5EAECAF333D}"/>
    <cellStyle name="Millares 9 3" xfId="124" xr:uid="{1D5472C7-5DFA-4066-AF7C-A22A3A9BBAC1}"/>
    <cellStyle name="Millares 9 4" xfId="122" xr:uid="{7BC0D174-41F3-4D45-BAD2-998C7F9A056C}"/>
    <cellStyle name="Millares 9 5" xfId="295" xr:uid="{B681D8CB-039D-47BC-BCF8-B439DC82895F}"/>
    <cellStyle name="Moneda" xfId="2" builtinId="4"/>
    <cellStyle name="Moneda [0] 2" xfId="48" xr:uid="{86B4D034-C5AA-4CEA-9792-489B4A5B2B45}"/>
    <cellStyle name="Moneda [0] 2 2" xfId="371" xr:uid="{54169DA4-671A-4458-95CB-6B10BB173BDB}"/>
    <cellStyle name="Moneda [0] 3" xfId="311" xr:uid="{06994EC8-7992-4093-972D-1618C59A35FF}"/>
    <cellStyle name="Moneda [0] 4" xfId="45" xr:uid="{44420E58-26CF-4C95-88DD-EAAF8F4E7242}"/>
    <cellStyle name="Moneda 10" xfId="126" xr:uid="{3BCA3971-6D42-461F-8FD4-B980A312EBFF}"/>
    <cellStyle name="Moneda 10 2" xfId="127" xr:uid="{C50B6E11-F5CE-411B-AC07-28CD9F894FB6}"/>
    <cellStyle name="Moneda 10 3" xfId="128" xr:uid="{7065653D-7128-4AE0-8D35-27592047A897}"/>
    <cellStyle name="Moneda 11" xfId="129" xr:uid="{8FAB49FF-0149-44A0-B21E-2850880C5D84}"/>
    <cellStyle name="Moneda 11 2" xfId="130" xr:uid="{F4EB1BA0-70A8-4E3C-9E2D-670A687D8A34}"/>
    <cellStyle name="Moneda 11 3" xfId="131" xr:uid="{C8B0669E-24DE-4419-AB2D-7BE0DBCCC8B0}"/>
    <cellStyle name="Moneda 12" xfId="132" xr:uid="{C2F5B3D4-EFD2-4C4D-BFFD-F60C6EB78219}"/>
    <cellStyle name="Moneda 12 2" xfId="133" xr:uid="{FF9EB870-FBFA-4F5B-A573-F05EF93CC857}"/>
    <cellStyle name="Moneda 12 3" xfId="134" xr:uid="{93AFC347-094C-470D-940F-9BFC7BABE4B7}"/>
    <cellStyle name="Moneda 13" xfId="135" xr:uid="{AB1B7759-BC53-47D3-B7C0-E41108B9C92E}"/>
    <cellStyle name="Moneda 13 2" xfId="136" xr:uid="{CEC5F93F-9D55-4C53-835A-3511D4202884}"/>
    <cellStyle name="Moneda 13 3" xfId="137" xr:uid="{75642914-AA55-4A0E-97D0-9EB4951B59E5}"/>
    <cellStyle name="Moneda 14" xfId="138" xr:uid="{01D76CD1-8020-443E-9934-EBC5B5B79D49}"/>
    <cellStyle name="Moneda 14 2" xfId="139" xr:uid="{563D9E4A-E6EA-4105-9714-C229492CF427}"/>
    <cellStyle name="Moneda 14 3" xfId="140" xr:uid="{48487FF5-BEE1-4EFC-8272-5A1C8F86D837}"/>
    <cellStyle name="Moneda 15" xfId="125" xr:uid="{92705040-7853-4D73-BE9E-0DB1D29D0D0B}"/>
    <cellStyle name="Moneda 16" xfId="269" xr:uid="{A3DCE97C-7C9E-4401-A44F-9DBDFE1DE2D0}"/>
    <cellStyle name="Moneda 17" xfId="270" xr:uid="{9FD8CFAD-7C2F-4B20-9870-6158FA04CF4F}"/>
    <cellStyle name="Moneda 18" xfId="271" xr:uid="{9A715C9B-A725-454D-B907-764754320C2E}"/>
    <cellStyle name="Moneda 19" xfId="272" xr:uid="{6FF3DFBA-0787-4967-97F1-405C902EA47A}"/>
    <cellStyle name="Moneda 2" xfId="49" xr:uid="{B1D7B9F4-8311-4D0D-A761-4A101E45547F}"/>
    <cellStyle name="Moneda 2 2" xfId="142" xr:uid="{E664CFDF-6B75-4828-AB00-F8E1140A2C1E}"/>
    <cellStyle name="Moneda 2 2 2" xfId="143" xr:uid="{3D8A7735-F704-477B-9345-EE65E640AC4C}"/>
    <cellStyle name="Moneda 2 2 3" xfId="144" xr:uid="{6BCB73D4-2E64-44CA-97DD-A599054DF389}"/>
    <cellStyle name="Moneda 2 3" xfId="145" xr:uid="{87EF97C7-D342-4838-AECC-98A1B79042E7}"/>
    <cellStyle name="Moneda 2 3 2" xfId="146" xr:uid="{9FD36594-113B-4251-A2EB-40E9D9D8FBDB}"/>
    <cellStyle name="Moneda 2 3 3" xfId="147" xr:uid="{AD84F76A-EC17-4A53-8F29-521C40044506}"/>
    <cellStyle name="Moneda 2 4" xfId="148" xr:uid="{4209204E-F7E0-4201-A77B-55A4A48E1918}"/>
    <cellStyle name="Moneda 2 5" xfId="141" xr:uid="{39FCAF1D-1C30-4A73-A6C0-BEED9FE98E10}"/>
    <cellStyle name="Moneda 2 6" xfId="83" xr:uid="{2C9C0502-F5DE-4861-B26F-D069E3E49D57}"/>
    <cellStyle name="Moneda 2 7" xfId="308" xr:uid="{BE73B270-2764-4137-8D7E-50EAD7562B22}"/>
    <cellStyle name="Moneda 2 8" xfId="324" xr:uid="{16417D11-959A-4AF1-8117-228DC8CF7E7B}"/>
    <cellStyle name="Moneda 20" xfId="274" xr:uid="{CDF69E7F-985E-483E-B19A-57693DCAEBFC}"/>
    <cellStyle name="Moneda 21" xfId="84" xr:uid="{982F3ABF-DDA5-49C4-BFB8-1D832A2E9FBF}"/>
    <cellStyle name="Moneda 22" xfId="278" xr:uid="{9A609B64-91E1-4B0F-8FC2-003139FDFF39}"/>
    <cellStyle name="Moneda 23" xfId="301" xr:uid="{7A73CD5D-C0CD-4699-8F45-E113DAD3FD7C}"/>
    <cellStyle name="Moneda 24" xfId="318" xr:uid="{DCF57C77-4508-4558-80AD-B42FEE2A612F}"/>
    <cellStyle name="Moneda 25" xfId="331" xr:uid="{35C6776E-369B-450B-ABAD-B24CAF7074AA}"/>
    <cellStyle name="Moneda 26" xfId="335" xr:uid="{DE27D9CE-ECF6-4236-A435-7CA8EBF51734}"/>
    <cellStyle name="Moneda 27" xfId="339" xr:uid="{F151BD80-306D-4F72-A3C1-988E069E46C5}"/>
    <cellStyle name="Moneda 28" xfId="342" xr:uid="{067A3617-B751-43F5-9538-F9B80DDE4B7A}"/>
    <cellStyle name="Moneda 29" xfId="345" xr:uid="{4537242C-D0A5-4664-A644-96D3AADF5295}"/>
    <cellStyle name="Moneda 3" xfId="54" xr:uid="{A79351ED-80DC-4AEC-9E4A-5242FB9E0DEA}"/>
    <cellStyle name="Moneda 3 2" xfId="150" xr:uid="{87A4BA42-7BCC-40EF-8DBE-3B1A11298DB8}"/>
    <cellStyle name="Moneda 3 2 2" xfId="151" xr:uid="{07D61722-3D86-4480-895D-2792E09FF671}"/>
    <cellStyle name="Moneda 3 2 3" xfId="152" xr:uid="{DD654F5F-9C4B-4615-9DA1-DD33E41A5D8C}"/>
    <cellStyle name="Moneda 3 3" xfId="153" xr:uid="{21F108EF-B9EA-438A-9EA8-A6965A342E42}"/>
    <cellStyle name="Moneda 3 3 2" xfId="154" xr:uid="{5EC0DC7F-0E5C-472B-98CC-C587F78491C4}"/>
    <cellStyle name="Moneda 3 3 3" xfId="155" xr:uid="{DEC92587-7D07-439A-83BC-D96B753E8602}"/>
    <cellStyle name="Moneda 3 4" xfId="156" xr:uid="{42229DD7-F4D5-4510-BA08-1DB5429327DB}"/>
    <cellStyle name="Moneda 3 5" xfId="157" xr:uid="{1719F3AD-E65C-4D92-BC56-98157B611B34}"/>
    <cellStyle name="Moneda 3 6" xfId="149" xr:uid="{FF25519E-F0F8-4CAB-A474-6B00EA0A3BEA}"/>
    <cellStyle name="Moneda 30" xfId="349" xr:uid="{9EBC0F01-A4E6-487A-BFE8-F9AB72D7C91B}"/>
    <cellStyle name="Moneda 31" xfId="351" xr:uid="{4F1DE8DE-5FDC-443E-82D1-CA84381EFAD3}"/>
    <cellStyle name="Moneda 32" xfId="352" xr:uid="{0C8AE0DD-D294-467A-B248-2E1D998DB8EF}"/>
    <cellStyle name="Moneda 33" xfId="353" xr:uid="{111E40F5-225E-4CC2-8FDE-78AE25B236E7}"/>
    <cellStyle name="Moneda 34" xfId="356" xr:uid="{36F82189-5174-43D5-9DB0-AE6461FB75F0}"/>
    <cellStyle name="Moneda 35" xfId="316" xr:uid="{3500628A-0590-4FCB-B9F0-1B971A53F6B2}"/>
    <cellStyle name="Moneda 36" xfId="376" xr:uid="{54BE672D-7FF9-425F-BBFB-32F4043AB470}"/>
    <cellStyle name="Moneda 37" xfId="74" xr:uid="{9F704A49-A975-4C09-A405-7A96F06E03BB}"/>
    <cellStyle name="Moneda 38" xfId="372" xr:uid="{B77E8798-7CE8-4CEB-8D2F-6BBDCE68C9DD}"/>
    <cellStyle name="Moneda 39" xfId="364" xr:uid="{8C5A70DA-BB46-4B7D-AD94-8E3A624E17BE}"/>
    <cellStyle name="Moneda 4" xfId="60" xr:uid="{942C795E-574B-4D03-B020-0061C8A1B1DC}"/>
    <cellStyle name="Moneda 4 2" xfId="159" xr:uid="{3DE5D892-822E-485E-AB80-031343B82330}"/>
    <cellStyle name="Moneda 4 2 2" xfId="160" xr:uid="{4A9429DA-BD39-4B90-95C8-F5C32D3C390F}"/>
    <cellStyle name="Moneda 4 2 3" xfId="161" xr:uid="{DA54BA00-5427-4EC9-AA17-31E765210BE5}"/>
    <cellStyle name="Moneda 4 3" xfId="162" xr:uid="{40791FCB-7028-443D-A38B-BD07B0FCF33C}"/>
    <cellStyle name="Moneda 4 4" xfId="163" xr:uid="{3D64E3FC-9594-486E-A255-25F1AB55EA83}"/>
    <cellStyle name="Moneda 4 5" xfId="158" xr:uid="{CDF0927E-CCD1-4AB7-B3D7-903B5C01F41C}"/>
    <cellStyle name="Moneda 40" xfId="374" xr:uid="{B2430875-1112-46BF-BB27-8355EF89E183}"/>
    <cellStyle name="Moneda 41" xfId="362" xr:uid="{D3F02177-94EE-41B3-A777-04C3B67B90AB}"/>
    <cellStyle name="Moneda 42" xfId="368" xr:uid="{6BAA92C5-A6E0-46BF-B449-67C9FE1BE565}"/>
    <cellStyle name="Moneda 43" xfId="366" xr:uid="{4BBC9E97-07E6-4E4A-BCC7-2DAD7A4AB5B9}"/>
    <cellStyle name="Moneda 44" xfId="44" xr:uid="{737221FE-9388-4E2B-95DC-DC1ADA2697D6}"/>
    <cellStyle name="Moneda 45" xfId="46" xr:uid="{A797EA48-2B73-4341-B7C5-1C792E1DD692}"/>
    <cellStyle name="Moneda 46" xfId="381" xr:uid="{A2D7FDD3-98EE-4AB2-A6B4-3B44861A88FE}"/>
    <cellStyle name="Moneda 5" xfId="62" xr:uid="{992EC1A3-F8D6-42C8-98E3-D3BEDA5C3CD9}"/>
    <cellStyle name="Moneda 5 2" xfId="165" xr:uid="{33740086-091B-4FA6-8866-3904EB397283}"/>
    <cellStyle name="Moneda 5 3" xfId="166" xr:uid="{FC8C07DF-1560-449F-BE81-D79C90FBE728}"/>
    <cellStyle name="Moneda 5 4" xfId="164" xr:uid="{231EEA26-A91E-4F7C-B61B-121F0262EAD3}"/>
    <cellStyle name="Moneda 6" xfId="65" xr:uid="{62E450D9-983C-412C-AA5C-807AF196D262}"/>
    <cellStyle name="Moneda 6 2" xfId="168" xr:uid="{5F80DC73-E43C-403C-B452-EADFD10AF734}"/>
    <cellStyle name="Moneda 6 3" xfId="169" xr:uid="{9794933E-00E1-4D66-94C7-CE1098410D47}"/>
    <cellStyle name="Moneda 6 4" xfId="167" xr:uid="{0174794A-A93C-4DCD-B0A9-0F448EF00C13}"/>
    <cellStyle name="Moneda 7" xfId="170" xr:uid="{CCFA297C-5933-4A8E-A093-B789703EDA94}"/>
    <cellStyle name="Moneda 7 2" xfId="171" xr:uid="{E2C53B89-B700-4CC8-9203-138762F71814}"/>
    <cellStyle name="Moneda 7 3" xfId="172" xr:uid="{78960A4B-2B06-47EE-BB6E-5C45857EB2D9}"/>
    <cellStyle name="Moneda 8" xfId="173" xr:uid="{FA2D3753-07C3-4548-B0E2-6065923D842C}"/>
    <cellStyle name="Moneda 8 2" xfId="174" xr:uid="{6EBA8407-2608-49AE-97DA-7C874F484303}"/>
    <cellStyle name="Moneda 8 3" xfId="175" xr:uid="{3D4AA80B-1274-458A-9584-05B6D1104B91}"/>
    <cellStyle name="Moneda 9" xfId="176" xr:uid="{F910AF02-A99F-4A1D-ABED-BAAAF2613F88}"/>
    <cellStyle name="Moneda 9 2" xfId="177" xr:uid="{BA70215D-D52C-4F88-88A0-85B862235DB0}"/>
    <cellStyle name="Moneda 9 3" xfId="178" xr:uid="{EEF34D73-48E5-4125-BE39-167BD5318395}"/>
    <cellStyle name="Neutral" xfId="10" builtinId="28" customBuiltin="1"/>
    <cellStyle name="Neutral 2" xfId="69" xr:uid="{A5686C21-82A7-4F7F-9152-E84A1313E88A}"/>
    <cellStyle name="Normal" xfId="0" builtinId="0"/>
    <cellStyle name="Normal 10" xfId="179" xr:uid="{8ACE7078-5323-4407-ADBB-B863151F6704}"/>
    <cellStyle name="Normal 11" xfId="180" xr:uid="{52E983AB-385D-45F8-90A2-FE9FB291A0C7}"/>
    <cellStyle name="Normal 11 2" xfId="279" xr:uid="{C54E07BE-3A66-4487-A343-58D8406DC2F5}"/>
    <cellStyle name="Normal 12" xfId="181" xr:uid="{0035CFD2-DD86-48F0-9674-DD75550F074E}"/>
    <cellStyle name="Normal 12 2" xfId="182" xr:uid="{176E4AB3-2E9D-4586-BD80-9C1BC5865440}"/>
    <cellStyle name="Normal 12 2 2" xfId="287" xr:uid="{F5619B55-9620-4930-8086-2DDBE5534775}"/>
    <cellStyle name="Normal 12 3" xfId="183" xr:uid="{6E2F9C46-A932-4133-A987-5A05D8BACC77}"/>
    <cellStyle name="Normal 12 4" xfId="284" xr:uid="{1C7EF406-902F-4081-A56A-8ABC529864E8}"/>
    <cellStyle name="Normal 13" xfId="184" xr:uid="{B4CDE38B-2A7C-4F5D-B43E-7B740E61D641}"/>
    <cellStyle name="Normal 14" xfId="185" xr:uid="{71CC3632-13F7-4394-8259-25445AE493F5}"/>
    <cellStyle name="Normal 15" xfId="186" xr:uid="{BFF5A375-D9D2-4BB1-B883-A6019E3DA9C3}"/>
    <cellStyle name="Normal 16" xfId="187" xr:uid="{B3C2BE46-C882-4DC5-AB89-54D81BFB58BF}"/>
    <cellStyle name="Normal 16 2" xfId="297" xr:uid="{22DD00A8-A795-4331-BEE8-3196F9F4DDC3}"/>
    <cellStyle name="Normal 17" xfId="188" xr:uid="{A6C23937-D603-46F2-B5AA-B8978EAFFE6A}"/>
    <cellStyle name="Normal 18" xfId="189" xr:uid="{D5619CF4-86A9-4718-B63A-17DE6B9BC5CE}"/>
    <cellStyle name="Normal 19" xfId="190" xr:uid="{4A8334AB-4F53-428C-8E5E-EBF7A35B89A2}"/>
    <cellStyle name="Normal 2" xfId="55" xr:uid="{AA00A2B5-1D94-416B-971E-8B94A982A0E5}"/>
    <cellStyle name="Normal 2 2" xfId="1" xr:uid="{5CF8AC20-6A99-45FE-9C2A-D905957A92D3}"/>
    <cellStyle name="Normal 2 2 2" xfId="58" xr:uid="{FCBE0953-639A-4F0F-9171-23736D048B65}"/>
    <cellStyle name="Normal 2 2 3" xfId="50" xr:uid="{2EEA34C5-6049-4291-B748-76452EF14C1B}"/>
    <cellStyle name="Normal 2 3" xfId="191" xr:uid="{F5D90341-BD59-4739-9DBD-C22D11CBD91E}"/>
    <cellStyle name="Normal 2 4" xfId="306" xr:uid="{B7103E9B-4589-4D9E-9446-FC7A4DFB7FE8}"/>
    <cellStyle name="Normal 2 5" xfId="337" xr:uid="{725DB46D-C8EC-440E-8E0D-0AB36FB5848C}"/>
    <cellStyle name="Normal 20" xfId="192" xr:uid="{98340D3C-E2D9-490B-95C7-5FF2ACDDF27B}"/>
    <cellStyle name="Normal 21" xfId="193" xr:uid="{3E6F9243-5214-4520-9E3B-73E37D60FEA8}"/>
    <cellStyle name="Normal 22" xfId="85" xr:uid="{559AA050-202E-4B6A-BBE0-ADED1BB68B0F}"/>
    <cellStyle name="Normal 3" xfId="194" xr:uid="{1075B1FC-AC1D-4F4B-87BB-B2AE683B4E9F}"/>
    <cellStyle name="Normal 3 2" xfId="282" xr:uid="{05892518-D1E4-4EBA-A79A-78893E2466D1}"/>
    <cellStyle name="Normal 3 2 2" xfId="289" xr:uid="{695514C0-42A8-49E8-941C-6E47A712EB23}"/>
    <cellStyle name="Normal 4" xfId="195" xr:uid="{1CBC71BD-6CD0-487F-A536-E4321AD3F6F7}"/>
    <cellStyle name="Normal 4 2" xfId="196" xr:uid="{7C5FEA35-EE65-417A-8529-5BACBC583D12}"/>
    <cellStyle name="Normal 4 2 2" xfId="197" xr:uid="{BDC57ACE-63ED-488D-92C9-1663C97D50AC}"/>
    <cellStyle name="Normal 4 2 2 2" xfId="198" xr:uid="{D94E26CC-7279-4897-959F-939430C1A96F}"/>
    <cellStyle name="Normal 4 2 2 2 2" xfId="199" xr:uid="{5E31B009-EEFF-4EF3-A7A6-8551CACCC677}"/>
    <cellStyle name="Normal 4 2 2 2 2 2" xfId="200" xr:uid="{C8242746-E961-4E95-9284-3A0F3130825E}"/>
    <cellStyle name="Normal 4 2 2 2 2 3" xfId="201" xr:uid="{0428FA8F-6FC1-45A1-932B-648118585C2D}"/>
    <cellStyle name="Normal 4 2 2 2 3" xfId="202" xr:uid="{D349B805-C1D5-4049-A73E-13E070AEE976}"/>
    <cellStyle name="Normal 4 2 2 3" xfId="203" xr:uid="{53401D09-F113-4AB5-B76E-F06571147F65}"/>
    <cellStyle name="Normal 4 2 2 3 2" xfId="204" xr:uid="{D03A49DB-1164-4294-A6B1-8C727DF2A510}"/>
    <cellStyle name="Normal 4 2 2 3 3" xfId="205" xr:uid="{FCC7A30C-1D1C-479B-9257-218C4E42855D}"/>
    <cellStyle name="Normal 4 2 2 4" xfId="206" xr:uid="{AF0F7C7C-CB86-471C-8779-34159E2C260A}"/>
    <cellStyle name="Normal 4 2 2_Escovar_8_1_Agosto_Registro y gestion de glosas_Modificación" xfId="207" xr:uid="{DA15A8D5-0E01-4FF5-ABDF-8DD7EE426640}"/>
    <cellStyle name="Normal 4 2 3" xfId="208" xr:uid="{DE65A933-D291-49D7-B057-9C9BC2BA6814}"/>
    <cellStyle name="Normal 4 2 3 2" xfId="209" xr:uid="{2F2C6A5D-E693-4BE5-A75C-E467D81EDB88}"/>
    <cellStyle name="Normal 4 2 3 3" xfId="210" xr:uid="{10F6EEB0-47CD-4959-B422-A738EBFA5703}"/>
    <cellStyle name="Normal 4 2 4" xfId="211" xr:uid="{BC4B894C-A371-4522-9A83-FFAD90F570AF}"/>
    <cellStyle name="Normal 4 2 5" xfId="288" xr:uid="{CC2024BA-CF10-43B6-863D-00BCF1A5A71A}"/>
    <cellStyle name="Normal 4 3" xfId="212" xr:uid="{18044349-3EF1-42CB-8CDE-422A405985A3}"/>
    <cellStyle name="Normal 4 3 2" xfId="213" xr:uid="{791F1307-9BDB-46F7-A838-9B00F42404EF}"/>
    <cellStyle name="Normal 4 3 3" xfId="214" xr:uid="{3B90E626-E7A5-4222-922A-D59773E5E874}"/>
    <cellStyle name="Normal 4 4" xfId="215" xr:uid="{6D42C0A2-10E9-4095-A3EC-4F99F86B7C97}"/>
    <cellStyle name="Normal 4 5" xfId="283" xr:uid="{9012711D-3A4A-408B-B1D4-C955F3CD8BD3}"/>
    <cellStyle name="Normal 5" xfId="216" xr:uid="{0558F8DD-055F-4747-914F-1C50ACCF2543}"/>
    <cellStyle name="Normal 5 2" xfId="217" xr:uid="{5D85DB1E-05AA-4750-A4B1-8DBF39467538}"/>
    <cellStyle name="Normal 5 2 2" xfId="218" xr:uid="{0FE762D4-D990-4711-A3A4-7D8750CB27BE}"/>
    <cellStyle name="Normal 5 2 2 2" xfId="219" xr:uid="{6B7A50E8-EBFE-42DF-97C7-B439FC2A53BD}"/>
    <cellStyle name="Normal 5 2 2 3" xfId="220" xr:uid="{7ABD2830-1D3A-4CCC-BA50-C014C37FE8AA}"/>
    <cellStyle name="Normal 5 2 3" xfId="221" xr:uid="{8F3AAAEC-BB62-430C-AF15-EE7914253CA6}"/>
    <cellStyle name="Normal 5 3" xfId="222" xr:uid="{D1680631-70CA-467C-9092-DB67B9CA3581}"/>
    <cellStyle name="Normal 5 3 2" xfId="223" xr:uid="{FB10D0C0-A6C0-436D-BDF9-1D7FE478F724}"/>
    <cellStyle name="Normal 5 3 3" xfId="224" xr:uid="{B484622D-5875-4948-B655-0F73125E3F9C}"/>
    <cellStyle name="Normal 5 4" xfId="225" xr:uid="{4ECC7413-CBA6-40D2-8575-3342B43ED814}"/>
    <cellStyle name="Normal 6" xfId="226" xr:uid="{1C762DAB-9802-4482-8F19-E72EA208B198}"/>
    <cellStyle name="Normal 6 2" xfId="227" xr:uid="{7CFEFF7E-E0EE-4369-9D73-C4B409B3FB19}"/>
    <cellStyle name="Normal 6 2 2" xfId="228" xr:uid="{FEABF32D-E858-4370-9717-0ED314CF202E}"/>
    <cellStyle name="Normal 6 2 2 2" xfId="229" xr:uid="{5733E523-C95A-4C3F-BCEB-A0CECBB6F8BE}"/>
    <cellStyle name="Normal 6 2 2 3" xfId="230" xr:uid="{D03D8882-CAA7-487C-81CE-9DE4F119F2BA}"/>
    <cellStyle name="Normal 6 2 3" xfId="231" xr:uid="{EB8FC58A-9EF3-4C2F-BE82-67011D65A351}"/>
    <cellStyle name="Normal 6 3" xfId="232" xr:uid="{98BA8489-DC4A-47C2-98E0-BA4268CAC204}"/>
    <cellStyle name="Normal 6 3 2" xfId="233" xr:uid="{75DF08C5-A7A8-4A85-B3F4-D10D393F1266}"/>
    <cellStyle name="Normal 6 3 3" xfId="234" xr:uid="{41820D8E-AF8D-4548-8835-BF5051940F36}"/>
    <cellStyle name="Normal 6 4" xfId="235" xr:uid="{AFB2B0B3-5443-4FCE-97C1-B8DF597639CA}"/>
    <cellStyle name="Normal 7" xfId="236" xr:uid="{5712AD72-9EA6-4FA1-92F9-C1A6B8185032}"/>
    <cellStyle name="Normal 7 2" xfId="237" xr:uid="{942814C7-1178-487E-905D-B003AA505180}"/>
    <cellStyle name="Normal 7 2 2" xfId="238" xr:uid="{CBC59401-D15C-4006-8153-FC12DA4A2DB7}"/>
    <cellStyle name="Normal 7 2 3" xfId="239" xr:uid="{575502D7-3E57-481C-A340-4470ACDDAB5C}"/>
    <cellStyle name="Normal 7 3" xfId="240" xr:uid="{60F19B0C-CF45-4D9E-83BC-6BF2EFF6EF71}"/>
    <cellStyle name="Normal 7 4" xfId="321" xr:uid="{89CCF253-5219-423E-B3AB-78FA52C838B4}"/>
    <cellStyle name="Normal 8" xfId="241" xr:uid="{C099FCA8-1357-4509-9414-0ABCC07CC4CE}"/>
    <cellStyle name="Normal 8 2" xfId="242" xr:uid="{D1B84DC1-D347-4399-9B14-2D9F88F7452B}"/>
    <cellStyle name="Normal 8 2 2" xfId="243" xr:uid="{F38E16B9-01DD-4C1D-BA32-E1F8C691C0F9}"/>
    <cellStyle name="Normal 8 2 3" xfId="244" xr:uid="{7261DB16-0805-447B-A9D9-B774F73AC4C5}"/>
    <cellStyle name="Normal 8 3" xfId="245" xr:uid="{6D43EE27-C4C9-4189-94D0-432F67086EF7}"/>
    <cellStyle name="Normal 9" xfId="246" xr:uid="{A8793B08-CF19-4098-AC72-171101299B96}"/>
    <cellStyle name="Normal 9 2" xfId="247" xr:uid="{DD0BF805-CF7F-41F6-95DC-E52C2B17B6CC}"/>
    <cellStyle name="Normal 9 2 2" xfId="248" xr:uid="{07B8F467-4CA2-4EC5-9B45-1A19EB83E6C7}"/>
    <cellStyle name="Normal 9 2 3" xfId="249" xr:uid="{00F2C29F-0F48-4583-AE21-12193E86105E}"/>
    <cellStyle name="Normal 9 3" xfId="250" xr:uid="{0D56107E-F17D-40C3-8D79-CA509F2F6F9D}"/>
    <cellStyle name="Notas" xfId="17" builtinId="10" customBuiltin="1"/>
    <cellStyle name="Notas 2" xfId="251" xr:uid="{36F3CBFC-676F-4868-998C-E3FF5274375D}"/>
    <cellStyle name="Notas 2 2" xfId="252" xr:uid="{219E0E9C-B860-419A-9CA5-C35D9B4AA505}"/>
    <cellStyle name="Notas 2 3" xfId="253" xr:uid="{AFDB933C-DB73-450C-AD3A-EA802B8F19AF}"/>
    <cellStyle name="Notas 3" xfId="254" xr:uid="{AA8E6478-A90E-4305-9D41-BDD3DF663F41}"/>
    <cellStyle name="Piloto de Datos Ángulo" xfId="255" xr:uid="{EA2AAA72-004A-4806-8214-CC301D41F8BE}"/>
    <cellStyle name="Piloto de Datos Campo" xfId="256" xr:uid="{2ACB76FA-DF13-472F-A149-AD555CA7CA86}"/>
    <cellStyle name="Piloto de Datos Resultado" xfId="257" xr:uid="{E8D3B768-CAEA-40C8-B7DF-91498C40E4C3}"/>
    <cellStyle name="Piloto de Datos Título" xfId="258" xr:uid="{77EA4997-CFAB-434D-BF05-6CD730E7C21C}"/>
    <cellStyle name="Piloto de Datos Valor" xfId="259" xr:uid="{BC3D68AB-78D1-4929-91C2-2F0236D4BF06}"/>
    <cellStyle name="Porcentaje 2" xfId="260" xr:uid="{CAA6B599-1BE4-4EA5-A86E-4DF244C310B1}"/>
    <cellStyle name="Porcentaje 2 2" xfId="261" xr:uid="{33205E28-9926-47BC-819F-E9D536A4F668}"/>
    <cellStyle name="Porcentaje 2 3" xfId="262" xr:uid="{A92F60A0-1B9C-4093-B76B-6C9B452F1EA0}"/>
    <cellStyle name="Porcentual 2" xfId="263" xr:uid="{46225DF9-4C1A-49C8-82F6-AC6F47531570}"/>
    <cellStyle name="Porcentual 2 2" xfId="264" xr:uid="{EB0CB92E-3650-45FA-8659-76B45CEB348A}"/>
    <cellStyle name="Porcentual 2 2 2" xfId="265" xr:uid="{23E8A17B-225F-487C-AE9C-6A0C4E79F035}"/>
    <cellStyle name="Porcentual 2 2 3" xfId="266" xr:uid="{EADA68D1-74D5-415C-8AFE-6B9640CBCB03}"/>
    <cellStyle name="Porcentual 2 3" xfId="267" xr:uid="{5ECACA45-F4F9-4183-8E08-C714CCA8A5F9}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2" xfId="5" builtinId="17" customBuiltin="1"/>
    <cellStyle name="Título 3" xfId="6" builtinId="18" customBuiltin="1"/>
    <cellStyle name="Título 4" xfId="76" xr:uid="{CAF211B4-28F7-41E7-88AB-1EDD04631002}"/>
    <cellStyle name="Total" xfId="19" builtinId="25" customBuiltin="1"/>
  </cellStyles>
  <dxfs count="0"/>
  <tableStyles count="1" defaultTableStyle="TableStyleMedium2" defaultPivotStyle="PivotStyleLight16">
    <tableStyle name="Invisible" pivot="0" table="0" count="0" xr9:uid="{7F405630-9F9B-42B7-B844-4D1E27CB02FC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microsoft.com/office/2017/10/relationships/person" Target="persons/perso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21166</xdr:colOff>
      <xdr:row>0</xdr:row>
      <xdr:rowOff>63500</xdr:rowOff>
    </xdr:from>
    <xdr:to>
      <xdr:col>3</xdr:col>
      <xdr:colOff>603250</xdr:colOff>
      <xdr:row>1</xdr:row>
      <xdr:rowOff>301625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17A44E37-4B81-40BF-893D-6D0413AF30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3583" y="63500"/>
          <a:ext cx="1211792" cy="608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D4EF143-4091-4472-B04E-36E869169C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DD71D6BD-5309-4D45-8C43-D8D548E38C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74D613EE-7518-45BB-8E10-418ABB1090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8E3F476-670C-4287-9C8C-545B6D6AE9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nilo\Areas\CxPSalud\CARTERA\GESTORES%20DE%20CARTERA\NEYLA%20LIZETH%20OME\GESTION%20DE%20CARTERAS%202025\3.%20MACRO%20ABRIL%202025.xlsx" TargetMode="External"/><Relationship Id="rId1" Type="http://schemas.openxmlformats.org/officeDocument/2006/relationships/externalLinkPath" Target="/CxPSalud/CARTERA/GESTORES%20DE%20CARTERA/NEYLA%20LIZETH%20OME/GESTION%20DE%20CARTERAS%202025/3.%20MACRO%20ABRIL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OS BOXALUD"/>
      <sheetName val="FESTIVOS"/>
      <sheetName val="TD"/>
      <sheetName val="MACRO ABRIL"/>
      <sheetName val="CARPETAS"/>
      <sheetName val="ESTRUCTURA"/>
      <sheetName val="FOR-CSA-018"/>
      <sheetName val="CIRCULAR 030"/>
      <sheetName val="FOR-CSA-0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Stefany Arana Garcia" id="{E59E4DDE-80F3-4478-BAAB-E075F381C877}" userId="S::saranag@epsdelagente.com.co::90c1d6ec-8045-436b-a514-3968ca63b08f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3" dT="2025-02-04T15:24:28.16" personId="{E59E4DDE-80F3-4478-BAAB-E075F381C877}" id="{ED9940A4-B407-4FFD-BA74-8B50C9C8DFDB}">
    <text>1 - 30 de 31 - 60 etc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"/>
  <sheetViews>
    <sheetView showGridLines="0" zoomScale="120" zoomScaleNormal="120" workbookViewId="0">
      <selection activeCell="F4" sqref="F4"/>
    </sheetView>
  </sheetViews>
  <sheetFormatPr baseColWidth="10" defaultRowHeight="14.5" x14ac:dyDescent="0.35"/>
  <cols>
    <col min="1" max="1" width="6.6328125" bestFit="1" customWidth="1"/>
    <col min="2" max="2" width="9.54296875" customWidth="1"/>
    <col min="3" max="3" width="9" customWidth="1"/>
    <col min="4" max="5" width="8.81640625" customWidth="1"/>
    <col min="6" max="7" width="10.1796875" customWidth="1"/>
    <col min="8" max="8" width="9.26953125" customWidth="1"/>
    <col min="9" max="9" width="9.81640625" customWidth="1"/>
    <col min="10" max="10" width="15.7265625" bestFit="1" customWidth="1"/>
    <col min="11" max="11" width="11.453125" customWidth="1"/>
    <col min="12" max="12" width="15.1796875" customWidth="1"/>
    <col min="13" max="13" width="13" customWidth="1"/>
  </cols>
  <sheetData>
    <row r="1" spans="1:13" ht="29" customHeight="1" x14ac:dyDescent="0.35">
      <c r="C1" s="36"/>
      <c r="D1" s="36"/>
      <c r="E1" s="37" t="s">
        <v>15</v>
      </c>
      <c r="F1" s="37"/>
      <c r="G1" s="37"/>
      <c r="H1" s="37"/>
      <c r="I1" s="37"/>
      <c r="J1" s="37"/>
      <c r="K1" s="37"/>
      <c r="L1" s="37"/>
      <c r="M1" s="6" t="s">
        <v>13</v>
      </c>
    </row>
    <row r="2" spans="1:13" ht="29.5" customHeight="1" x14ac:dyDescent="0.35">
      <c r="C2" s="36"/>
      <c r="D2" s="36"/>
      <c r="E2" s="38" t="s">
        <v>16</v>
      </c>
      <c r="F2" s="38"/>
      <c r="G2" s="38"/>
      <c r="H2" s="38"/>
      <c r="I2" s="38"/>
      <c r="J2" s="38"/>
      <c r="K2" s="38"/>
      <c r="L2" s="38"/>
      <c r="M2" s="6" t="s">
        <v>14</v>
      </c>
    </row>
    <row r="3" spans="1:13" s="3" customFormat="1" ht="29" x14ac:dyDescent="0.35">
      <c r="A3" s="2" t="s">
        <v>6</v>
      </c>
      <c r="B3" s="2" t="s">
        <v>8</v>
      </c>
      <c r="C3" s="2" t="s">
        <v>0</v>
      </c>
      <c r="D3" s="2" t="s">
        <v>1</v>
      </c>
      <c r="E3" s="2" t="s">
        <v>12</v>
      </c>
      <c r="F3" s="2" t="s">
        <v>2</v>
      </c>
      <c r="G3" s="2" t="s">
        <v>3</v>
      </c>
      <c r="H3" s="2" t="s">
        <v>4</v>
      </c>
      <c r="I3" s="2" t="s">
        <v>5</v>
      </c>
      <c r="J3" s="2" t="s">
        <v>7</v>
      </c>
      <c r="K3" s="2" t="s">
        <v>9</v>
      </c>
      <c r="L3" s="2" t="s">
        <v>10</v>
      </c>
      <c r="M3" s="2" t="s">
        <v>11</v>
      </c>
    </row>
    <row r="4" spans="1:13" x14ac:dyDescent="0.35">
      <c r="A4" s="1" t="s">
        <v>22</v>
      </c>
      <c r="B4" s="1" t="s">
        <v>23</v>
      </c>
      <c r="C4" s="1" t="s">
        <v>17</v>
      </c>
      <c r="D4" s="1">
        <v>234</v>
      </c>
      <c r="E4" s="1" t="s">
        <v>18</v>
      </c>
      <c r="F4" s="7">
        <v>45717</v>
      </c>
      <c r="G4" s="1"/>
      <c r="H4" s="8">
        <v>10075000</v>
      </c>
      <c r="I4" s="1"/>
      <c r="J4" s="5" t="s">
        <v>19</v>
      </c>
      <c r="K4" s="4" t="s">
        <v>20</v>
      </c>
      <c r="L4" s="5" t="s">
        <v>21</v>
      </c>
      <c r="M4" s="4" t="s">
        <v>24</v>
      </c>
    </row>
  </sheetData>
  <mergeCells count="3">
    <mergeCell ref="C1:D2"/>
    <mergeCell ref="E1:L1"/>
    <mergeCell ref="E2:L2"/>
  </mergeCells>
  <dataValidations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768FF-8F50-4E76-A7EA-55AAA466E0BD}">
  <dimension ref="A1:AW10"/>
  <sheetViews>
    <sheetView topLeftCell="AG1" workbookViewId="0">
      <selection activeCell="AO3" sqref="AO3"/>
    </sheetView>
  </sheetViews>
  <sheetFormatPr baseColWidth="10" defaultRowHeight="14.5" x14ac:dyDescent="0.35"/>
  <cols>
    <col min="1" max="1" width="8.1796875" bestFit="1" customWidth="1"/>
    <col min="3" max="3" width="6.36328125" bestFit="1" customWidth="1"/>
    <col min="4" max="4" width="6.6328125" bestFit="1" customWidth="1"/>
    <col min="5" max="5" width="8" bestFit="1" customWidth="1"/>
    <col min="7" max="8" width="8.08984375" bestFit="1" customWidth="1"/>
    <col min="10" max="10" width="11.6328125" bestFit="1" customWidth="1"/>
    <col min="11" max="11" width="7.36328125" bestFit="1" customWidth="1"/>
    <col min="12" max="12" width="12" bestFit="1" customWidth="1"/>
    <col min="13" max="13" width="11.08984375" customWidth="1"/>
    <col min="14" max="14" width="10.453125" bestFit="1" customWidth="1"/>
    <col min="15" max="15" width="12.6328125" bestFit="1" customWidth="1"/>
    <col min="17" max="17" width="10.7265625" customWidth="1"/>
    <col min="18" max="18" width="11.26953125" customWidth="1"/>
    <col min="20" max="20" width="10.08984375" bestFit="1" customWidth="1"/>
    <col min="21" max="21" width="9.453125" bestFit="1" customWidth="1"/>
    <col min="22" max="22" width="8.7265625" bestFit="1" customWidth="1"/>
    <col min="23" max="23" width="9.1796875" bestFit="1" customWidth="1"/>
    <col min="24" max="24" width="4.54296875" bestFit="1" customWidth="1"/>
    <col min="25" max="25" width="5" bestFit="1" customWidth="1"/>
    <col min="29" max="29" width="11.54296875" customWidth="1"/>
    <col min="39" max="39" width="13.7265625" customWidth="1"/>
    <col min="41" max="41" width="13.36328125" customWidth="1"/>
    <col min="43" max="43" width="11.90625" customWidth="1"/>
    <col min="44" max="44" width="15.08984375" bestFit="1" customWidth="1"/>
    <col min="46" max="47" width="13" customWidth="1"/>
    <col min="49" max="49" width="12.81640625" customWidth="1"/>
  </cols>
  <sheetData>
    <row r="1" spans="1:49" x14ac:dyDescent="0.35">
      <c r="A1" s="10">
        <v>45747</v>
      </c>
      <c r="G1" s="11"/>
      <c r="H1" s="11"/>
      <c r="I1" s="12">
        <v>10075000</v>
      </c>
      <c r="J1" s="102">
        <f>+SUBTOTAL(9,J3:J26698)</f>
        <v>10075000</v>
      </c>
      <c r="O1" s="13">
        <f>+J1-SUM(AI1:AQ1)</f>
        <v>0</v>
      </c>
      <c r="P1" s="13"/>
      <c r="Q1" s="12">
        <v>0</v>
      </c>
      <c r="R1" s="14"/>
      <c r="S1" s="13"/>
      <c r="T1" s="11"/>
      <c r="U1" s="11"/>
      <c r="V1" s="11"/>
      <c r="W1" s="11"/>
      <c r="X1" s="13"/>
      <c r="Y1" s="13"/>
      <c r="Z1" s="12">
        <v>10075063</v>
      </c>
      <c r="AA1" s="12">
        <v>10075063</v>
      </c>
      <c r="AB1" s="12">
        <v>0</v>
      </c>
      <c r="AC1" s="13"/>
      <c r="AD1" s="13"/>
      <c r="AE1" s="13"/>
      <c r="AF1" s="13"/>
      <c r="AG1" s="13"/>
      <c r="AH1" s="13"/>
      <c r="AI1" s="102">
        <f>+SUBTOTAL(9,AI3:AI26698)</f>
        <v>0</v>
      </c>
      <c r="AJ1" s="102">
        <f>+SUBTOTAL(9,AJ3:AJ26698)</f>
        <v>0</v>
      </c>
      <c r="AK1" s="102">
        <f>+SUBTOTAL(9,AK3:AK26698)</f>
        <v>0</v>
      </c>
      <c r="AL1" s="102">
        <f>+SUBTOTAL(9,AL3:AL26698)</f>
        <v>0</v>
      </c>
      <c r="AM1" s="102">
        <f>+SUBTOTAL(9,AM3:AM26698)</f>
        <v>0</v>
      </c>
      <c r="AN1" s="102">
        <f>+SUBTOTAL(9,AN3:AN26698)</f>
        <v>0</v>
      </c>
      <c r="AO1" s="102">
        <f>+SUBTOTAL(9,AO3:AO26698)</f>
        <v>10075000</v>
      </c>
      <c r="AP1" s="102">
        <f>+SUBTOTAL(9,AP3:AP26698)</f>
        <v>0</v>
      </c>
      <c r="AQ1" s="102">
        <f>+SUBTOTAL(9,AQ3:AQ26698)</f>
        <v>0</v>
      </c>
      <c r="AR1" s="102">
        <f>+SUBTOTAL(9,AR3:AR26698)</f>
        <v>0</v>
      </c>
      <c r="AS1" s="13"/>
      <c r="AT1" s="13"/>
      <c r="AU1" s="13"/>
      <c r="AV1" s="13"/>
      <c r="AW1" s="12"/>
    </row>
    <row r="2" spans="1:49" ht="30" x14ac:dyDescent="0.35">
      <c r="A2" s="18" t="s">
        <v>6</v>
      </c>
      <c r="B2" s="18" t="s">
        <v>8</v>
      </c>
      <c r="C2" s="18" t="s">
        <v>0</v>
      </c>
      <c r="D2" s="18" t="s">
        <v>1</v>
      </c>
      <c r="E2" s="18" t="s">
        <v>25</v>
      </c>
      <c r="F2" s="18" t="s">
        <v>26</v>
      </c>
      <c r="G2" s="19" t="s">
        <v>2</v>
      </c>
      <c r="H2" s="19" t="s">
        <v>3</v>
      </c>
      <c r="I2" s="20" t="s">
        <v>4</v>
      </c>
      <c r="J2" s="20" t="s">
        <v>5</v>
      </c>
      <c r="K2" s="18" t="s">
        <v>7</v>
      </c>
      <c r="L2" s="18" t="s">
        <v>9</v>
      </c>
      <c r="M2" s="18" t="s">
        <v>10</v>
      </c>
      <c r="N2" s="18" t="s">
        <v>11</v>
      </c>
      <c r="O2" s="17" t="s">
        <v>27</v>
      </c>
      <c r="P2" s="21" t="s">
        <v>28</v>
      </c>
      <c r="Q2" s="22" t="s">
        <v>29</v>
      </c>
      <c r="R2" s="23" t="s">
        <v>30</v>
      </c>
      <c r="S2" s="24" t="s">
        <v>31</v>
      </c>
      <c r="T2" s="25" t="s">
        <v>32</v>
      </c>
      <c r="U2" s="25" t="s">
        <v>33</v>
      </c>
      <c r="V2" s="25" t="s">
        <v>34</v>
      </c>
      <c r="W2" s="25" t="s">
        <v>35</v>
      </c>
      <c r="X2" s="24" t="s">
        <v>36</v>
      </c>
      <c r="Y2" s="24" t="s">
        <v>37</v>
      </c>
      <c r="Z2" s="24" t="s">
        <v>38</v>
      </c>
      <c r="AA2" s="24" t="s">
        <v>39</v>
      </c>
      <c r="AB2" s="26" t="s">
        <v>42</v>
      </c>
      <c r="AC2" s="26" t="s">
        <v>43</v>
      </c>
      <c r="AD2" s="26" t="s">
        <v>44</v>
      </c>
      <c r="AE2" s="26" t="s">
        <v>45</v>
      </c>
      <c r="AF2" s="26" t="s">
        <v>46</v>
      </c>
      <c r="AG2" s="26" t="s">
        <v>47</v>
      </c>
      <c r="AH2" s="26" t="s">
        <v>48</v>
      </c>
      <c r="AI2" s="27" t="s">
        <v>49</v>
      </c>
      <c r="AJ2" s="27" t="s">
        <v>50</v>
      </c>
      <c r="AK2" s="27" t="s">
        <v>51</v>
      </c>
      <c r="AL2" s="27" t="s">
        <v>41</v>
      </c>
      <c r="AM2" s="27" t="s">
        <v>52</v>
      </c>
      <c r="AN2" s="27" t="s">
        <v>40</v>
      </c>
      <c r="AO2" s="27" t="s">
        <v>53</v>
      </c>
      <c r="AP2" s="27" t="s">
        <v>54</v>
      </c>
      <c r="AQ2" s="27" t="s">
        <v>55</v>
      </c>
      <c r="AR2" s="28" t="s">
        <v>56</v>
      </c>
      <c r="AS2" s="28" t="s">
        <v>57</v>
      </c>
      <c r="AT2" s="28" t="s">
        <v>58</v>
      </c>
      <c r="AU2" s="28" t="s">
        <v>59</v>
      </c>
      <c r="AV2" s="28" t="s">
        <v>60</v>
      </c>
      <c r="AW2" s="28" t="s">
        <v>61</v>
      </c>
    </row>
    <row r="3" spans="1:49" x14ac:dyDescent="0.35">
      <c r="A3" s="31">
        <v>901315779</v>
      </c>
      <c r="B3" s="32" t="s">
        <v>23</v>
      </c>
      <c r="C3" s="31" t="s">
        <v>62</v>
      </c>
      <c r="D3" s="31">
        <v>234</v>
      </c>
      <c r="E3" s="31" t="s">
        <v>63</v>
      </c>
      <c r="F3" s="31" t="s">
        <v>64</v>
      </c>
      <c r="G3" s="30">
        <v>45717</v>
      </c>
      <c r="H3" s="31"/>
      <c r="I3" s="34">
        <v>10075000</v>
      </c>
      <c r="J3" s="34">
        <v>10075000</v>
      </c>
      <c r="K3" s="33" t="s">
        <v>69</v>
      </c>
      <c r="L3" s="29" t="s">
        <v>20</v>
      </c>
      <c r="M3" s="33" t="s">
        <v>21</v>
      </c>
      <c r="N3" s="29" t="s">
        <v>24</v>
      </c>
      <c r="O3" s="31" t="e">
        <v>#N/A</v>
      </c>
      <c r="P3" s="31" t="s">
        <v>65</v>
      </c>
      <c r="Q3" s="9"/>
      <c r="R3" s="15"/>
      <c r="S3" s="31" t="s">
        <v>66</v>
      </c>
      <c r="T3" s="30">
        <v>45728</v>
      </c>
      <c r="U3" s="30">
        <v>45731</v>
      </c>
      <c r="V3" s="30"/>
      <c r="W3" s="30"/>
      <c r="X3" s="35">
        <v>16</v>
      </c>
      <c r="Y3" s="35" t="s">
        <v>67</v>
      </c>
      <c r="Z3" s="34">
        <v>10075063</v>
      </c>
      <c r="AA3" s="34">
        <v>10075063</v>
      </c>
      <c r="AB3" s="31">
        <v>0</v>
      </c>
      <c r="AC3" s="31"/>
      <c r="AD3" s="31"/>
      <c r="AE3" s="31"/>
      <c r="AF3" s="31" t="s">
        <v>68</v>
      </c>
      <c r="AG3" s="31"/>
      <c r="AH3" s="31"/>
      <c r="AI3" s="31">
        <v>0</v>
      </c>
      <c r="AJ3" s="31">
        <v>0</v>
      </c>
      <c r="AK3" s="31">
        <v>0</v>
      </c>
      <c r="AL3" s="31">
        <v>0</v>
      </c>
      <c r="AM3" s="31">
        <v>0</v>
      </c>
      <c r="AN3" s="31">
        <v>0</v>
      </c>
      <c r="AO3" s="34">
        <v>10075000</v>
      </c>
      <c r="AP3" s="31">
        <v>0</v>
      </c>
      <c r="AQ3" s="31">
        <v>0</v>
      </c>
      <c r="AR3" s="31">
        <v>0</v>
      </c>
      <c r="AS3" s="31">
        <v>0</v>
      </c>
      <c r="AT3" s="31"/>
      <c r="AU3" s="30"/>
      <c r="AV3" s="31"/>
      <c r="AW3" s="31">
        <v>0</v>
      </c>
    </row>
    <row r="8" spans="1:49" x14ac:dyDescent="0.35">
      <c r="J8" s="16"/>
    </row>
    <row r="10" spans="1:49" x14ac:dyDescent="0.35">
      <c r="O10" s="1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77FC2-46D6-47CE-A3FD-8C5CE6193B98}">
  <dimension ref="B1:J42"/>
  <sheetViews>
    <sheetView showGridLines="0" tabSelected="1" zoomScaleNormal="100" workbookViewId="0">
      <selection activeCell="C13" sqref="C13"/>
    </sheetView>
  </sheetViews>
  <sheetFormatPr baseColWidth="10" defaultColWidth="10.90625" defaultRowHeight="12.5" x14ac:dyDescent="0.25"/>
  <cols>
    <col min="1" max="1" width="1" style="39" customWidth="1"/>
    <col min="2" max="2" width="10.90625" style="39"/>
    <col min="3" max="3" width="17.54296875" style="39" customWidth="1"/>
    <col min="4" max="4" width="11.54296875" style="39" customWidth="1"/>
    <col min="5" max="8" width="10.90625" style="39"/>
    <col min="9" max="9" width="22.54296875" style="39" customWidth="1"/>
    <col min="10" max="10" width="14" style="39" customWidth="1"/>
    <col min="11" max="11" width="1.81640625" style="39" customWidth="1"/>
    <col min="12" max="16384" width="10.90625" style="39"/>
  </cols>
  <sheetData>
    <row r="1" spans="2:10" ht="6" customHeight="1" thickBot="1" x14ac:dyDescent="0.3"/>
    <row r="2" spans="2:10" ht="19.5" customHeight="1" x14ac:dyDescent="0.25">
      <c r="B2" s="40"/>
      <c r="C2" s="41"/>
      <c r="D2" s="42" t="s">
        <v>70</v>
      </c>
      <c r="E2" s="43"/>
      <c r="F2" s="43"/>
      <c r="G2" s="43"/>
      <c r="H2" s="43"/>
      <c r="I2" s="44"/>
      <c r="J2" s="45" t="s">
        <v>13</v>
      </c>
    </row>
    <row r="3" spans="2:10" ht="15.75" customHeight="1" thickBot="1" x14ac:dyDescent="0.3">
      <c r="B3" s="46"/>
      <c r="C3" s="47"/>
      <c r="D3" s="48"/>
      <c r="E3" s="49"/>
      <c r="F3" s="49"/>
      <c r="G3" s="49"/>
      <c r="H3" s="49"/>
      <c r="I3" s="50"/>
      <c r="J3" s="51"/>
    </row>
    <row r="4" spans="2:10" ht="13" x14ac:dyDescent="0.25">
      <c r="B4" s="46"/>
      <c r="C4" s="47"/>
      <c r="D4" s="52"/>
      <c r="E4" s="53"/>
      <c r="F4" s="53"/>
      <c r="G4" s="53"/>
      <c r="H4" s="53"/>
      <c r="I4" s="54"/>
      <c r="J4" s="55"/>
    </row>
    <row r="5" spans="2:10" ht="13" x14ac:dyDescent="0.25">
      <c r="B5" s="46"/>
      <c r="C5" s="47"/>
      <c r="D5" s="56" t="s">
        <v>71</v>
      </c>
      <c r="E5" s="57"/>
      <c r="F5" s="57"/>
      <c r="G5" s="57"/>
      <c r="H5" s="57"/>
      <c r="I5" s="58"/>
      <c r="J5" s="58" t="s">
        <v>72</v>
      </c>
    </row>
    <row r="6" spans="2:10" ht="13.5" thickBot="1" x14ac:dyDescent="0.3">
      <c r="B6" s="59"/>
      <c r="C6" s="60"/>
      <c r="D6" s="61"/>
      <c r="E6" s="62"/>
      <c r="F6" s="62"/>
      <c r="G6" s="62"/>
      <c r="H6" s="62"/>
      <c r="I6" s="63"/>
      <c r="J6" s="64"/>
    </row>
    <row r="7" spans="2:10" x14ac:dyDescent="0.25">
      <c r="B7" s="65"/>
      <c r="J7" s="66"/>
    </row>
    <row r="8" spans="2:10" x14ac:dyDescent="0.25">
      <c r="B8" s="65"/>
      <c r="J8" s="66"/>
    </row>
    <row r="9" spans="2:10" x14ac:dyDescent="0.25">
      <c r="B9" s="65"/>
      <c r="C9" s="39" t="str">
        <f ca="1">+CONCATENATE("Santiago de Cali, ",TEXT(TODAY(),"MMMM DD YYYY"))</f>
        <v>Santiago de Cali, abril 26 2025</v>
      </c>
      <c r="J9" s="66"/>
    </row>
    <row r="10" spans="2:10" ht="13" x14ac:dyDescent="0.3">
      <c r="B10" s="65"/>
      <c r="C10" s="67"/>
      <c r="E10" s="68"/>
      <c r="H10" s="69"/>
      <c r="J10" s="66"/>
    </row>
    <row r="11" spans="2:10" x14ac:dyDescent="0.25">
      <c r="B11" s="65"/>
      <c r="J11" s="66"/>
    </row>
    <row r="12" spans="2:10" ht="13" x14ac:dyDescent="0.3">
      <c r="B12" s="65"/>
      <c r="C12" s="67" t="s">
        <v>103</v>
      </c>
      <c r="J12" s="66"/>
    </row>
    <row r="13" spans="2:10" ht="13" x14ac:dyDescent="0.3">
      <c r="B13" s="65"/>
      <c r="C13" s="67" t="s">
        <v>104</v>
      </c>
      <c r="J13" s="66"/>
    </row>
    <row r="14" spans="2:10" x14ac:dyDescent="0.25">
      <c r="B14" s="65"/>
      <c r="J14" s="66"/>
    </row>
    <row r="15" spans="2:10" x14ac:dyDescent="0.25">
      <c r="B15" s="65"/>
      <c r="C15" s="39" t="s">
        <v>102</v>
      </c>
      <c r="J15" s="66"/>
    </row>
    <row r="16" spans="2:10" x14ac:dyDescent="0.25">
      <c r="B16" s="65"/>
      <c r="C16" s="70"/>
      <c r="J16" s="66"/>
    </row>
    <row r="17" spans="2:10" ht="13" x14ac:dyDescent="0.25">
      <c r="B17" s="65"/>
      <c r="C17" s="39" t="s">
        <v>73</v>
      </c>
      <c r="D17" s="68"/>
      <c r="H17" s="71" t="s">
        <v>74</v>
      </c>
      <c r="I17" s="72" t="s">
        <v>75</v>
      </c>
      <c r="J17" s="66"/>
    </row>
    <row r="18" spans="2:10" ht="13" x14ac:dyDescent="0.3">
      <c r="B18" s="65"/>
      <c r="C18" s="67" t="s">
        <v>76</v>
      </c>
      <c r="D18" s="67"/>
      <c r="E18" s="67"/>
      <c r="F18" s="67"/>
      <c r="H18" s="73">
        <v>1</v>
      </c>
      <c r="I18" s="74">
        <v>10075000</v>
      </c>
      <c r="J18" s="66"/>
    </row>
    <row r="19" spans="2:10" x14ac:dyDescent="0.25">
      <c r="B19" s="65"/>
      <c r="C19" s="39" t="s">
        <v>77</v>
      </c>
      <c r="H19" s="75">
        <v>0</v>
      </c>
      <c r="I19" s="76">
        <v>0</v>
      </c>
      <c r="J19" s="66"/>
    </row>
    <row r="20" spans="2:10" x14ac:dyDescent="0.25">
      <c r="B20" s="65"/>
      <c r="C20" s="39" t="s">
        <v>78</v>
      </c>
      <c r="H20" s="75">
        <v>0</v>
      </c>
      <c r="I20" s="76">
        <v>0</v>
      </c>
      <c r="J20" s="66"/>
    </row>
    <row r="21" spans="2:10" x14ac:dyDescent="0.25">
      <c r="B21" s="65"/>
      <c r="C21" s="39" t="s">
        <v>79</v>
      </c>
      <c r="H21" s="75">
        <v>0</v>
      </c>
      <c r="I21" s="76">
        <v>0</v>
      </c>
      <c r="J21" s="66"/>
    </row>
    <row r="22" spans="2:10" x14ac:dyDescent="0.25">
      <c r="B22" s="65"/>
      <c r="C22" s="39" t="s">
        <v>80</v>
      </c>
      <c r="H22" s="75">
        <v>0</v>
      </c>
      <c r="I22" s="76">
        <v>0</v>
      </c>
      <c r="J22" s="66"/>
    </row>
    <row r="23" spans="2:10" x14ac:dyDescent="0.25">
      <c r="B23" s="65"/>
      <c r="C23" s="39" t="s">
        <v>81</v>
      </c>
      <c r="H23" s="75">
        <v>0</v>
      </c>
      <c r="I23" s="76">
        <v>0</v>
      </c>
      <c r="J23" s="66"/>
    </row>
    <row r="24" spans="2:10" ht="13" thickBot="1" x14ac:dyDescent="0.3">
      <c r="B24" s="65"/>
      <c r="C24" s="39" t="s">
        <v>82</v>
      </c>
      <c r="H24" s="77">
        <v>0</v>
      </c>
      <c r="I24" s="78">
        <v>0</v>
      </c>
      <c r="J24" s="66"/>
    </row>
    <row r="25" spans="2:10" ht="13" x14ac:dyDescent="0.3">
      <c r="B25" s="65"/>
      <c r="C25" s="67" t="s">
        <v>83</v>
      </c>
      <c r="D25" s="67"/>
      <c r="E25" s="67"/>
      <c r="F25" s="67"/>
      <c r="H25" s="73">
        <f>H19+H20+H21+H22+H24+H23</f>
        <v>0</v>
      </c>
      <c r="I25" s="74">
        <f>I19+I20+I21+I22+I24+I23</f>
        <v>0</v>
      </c>
      <c r="J25" s="66"/>
    </row>
    <row r="26" spans="2:10" x14ac:dyDescent="0.25">
      <c r="B26" s="65"/>
      <c r="C26" s="39" t="s">
        <v>84</v>
      </c>
      <c r="H26" s="75">
        <v>1</v>
      </c>
      <c r="I26" s="76">
        <v>10075000</v>
      </c>
      <c r="J26" s="66"/>
    </row>
    <row r="27" spans="2:10" ht="13" thickBot="1" x14ac:dyDescent="0.3">
      <c r="B27" s="65"/>
      <c r="C27" s="39" t="s">
        <v>54</v>
      </c>
      <c r="H27" s="77">
        <v>0</v>
      </c>
      <c r="I27" s="78">
        <v>0</v>
      </c>
      <c r="J27" s="66"/>
    </row>
    <row r="28" spans="2:10" ht="13" x14ac:dyDescent="0.3">
      <c r="B28" s="65"/>
      <c r="C28" s="67" t="s">
        <v>85</v>
      </c>
      <c r="D28" s="67"/>
      <c r="E28" s="67"/>
      <c r="F28" s="67"/>
      <c r="H28" s="73">
        <f>H26+H27</f>
        <v>1</v>
      </c>
      <c r="I28" s="74">
        <f>I26+I27</f>
        <v>10075000</v>
      </c>
      <c r="J28" s="66"/>
    </row>
    <row r="29" spans="2:10" ht="13.5" thickBot="1" x14ac:dyDescent="0.35">
      <c r="B29" s="65"/>
      <c r="C29" s="39" t="s">
        <v>86</v>
      </c>
      <c r="D29" s="67"/>
      <c r="E29" s="67"/>
      <c r="F29" s="67"/>
      <c r="H29" s="77">
        <v>0</v>
      </c>
      <c r="I29" s="78">
        <v>0</v>
      </c>
      <c r="J29" s="66"/>
    </row>
    <row r="30" spans="2:10" ht="13" x14ac:dyDescent="0.3">
      <c r="B30" s="65"/>
      <c r="C30" s="67" t="s">
        <v>87</v>
      </c>
      <c r="D30" s="67"/>
      <c r="E30" s="67"/>
      <c r="F30" s="67"/>
      <c r="H30" s="75">
        <f>H29</f>
        <v>0</v>
      </c>
      <c r="I30" s="76">
        <f>I29</f>
        <v>0</v>
      </c>
      <c r="J30" s="66"/>
    </row>
    <row r="31" spans="2:10" ht="13" x14ac:dyDescent="0.3">
      <c r="B31" s="65"/>
      <c r="C31" s="67"/>
      <c r="D31" s="67"/>
      <c r="E31" s="67"/>
      <c r="F31" s="67"/>
      <c r="H31" s="79"/>
      <c r="I31" s="74"/>
      <c r="J31" s="66"/>
    </row>
    <row r="32" spans="2:10" ht="13.5" thickBot="1" x14ac:dyDescent="0.35">
      <c r="B32" s="65"/>
      <c r="C32" s="67" t="s">
        <v>88</v>
      </c>
      <c r="D32" s="67"/>
      <c r="H32" s="80">
        <f>H25+H28+H30</f>
        <v>1</v>
      </c>
      <c r="I32" s="81">
        <f>I25+I28+I30</f>
        <v>10075000</v>
      </c>
      <c r="J32" s="66"/>
    </row>
    <row r="33" spans="2:10" ht="13.5" thickTop="1" x14ac:dyDescent="0.3">
      <c r="B33" s="65"/>
      <c r="C33" s="67"/>
      <c r="D33" s="67"/>
      <c r="H33" s="82">
        <f>+H18-H32</f>
        <v>0</v>
      </c>
      <c r="I33" s="76">
        <f>+I18-I32</f>
        <v>0</v>
      </c>
      <c r="J33" s="66"/>
    </row>
    <row r="34" spans="2:10" x14ac:dyDescent="0.25">
      <c r="B34" s="65"/>
      <c r="G34" s="82"/>
      <c r="H34" s="82"/>
      <c r="I34" s="82"/>
      <c r="J34" s="66"/>
    </row>
    <row r="35" spans="2:10" x14ac:dyDescent="0.25">
      <c r="B35" s="65"/>
      <c r="G35" s="82"/>
      <c r="H35" s="82"/>
      <c r="I35" s="82"/>
      <c r="J35" s="66"/>
    </row>
    <row r="36" spans="2:10" ht="13" x14ac:dyDescent="0.3">
      <c r="B36" s="65"/>
      <c r="C36" s="67"/>
      <c r="G36" s="82"/>
      <c r="H36" s="82"/>
      <c r="I36" s="82"/>
      <c r="J36" s="66"/>
    </row>
    <row r="37" spans="2:10" ht="13.5" thickBot="1" x14ac:dyDescent="0.35">
      <c r="B37" s="65"/>
      <c r="C37" s="83" t="s">
        <v>89</v>
      </c>
      <c r="D37" s="84"/>
      <c r="H37" s="83" t="s">
        <v>90</v>
      </c>
      <c r="I37" s="84"/>
      <c r="J37" s="66"/>
    </row>
    <row r="38" spans="2:10" ht="13" x14ac:dyDescent="0.3">
      <c r="B38" s="65"/>
      <c r="C38" s="67" t="s">
        <v>91</v>
      </c>
      <c r="D38" s="82"/>
      <c r="H38" s="85" t="s">
        <v>92</v>
      </c>
      <c r="I38" s="82"/>
      <c r="J38" s="66"/>
    </row>
    <row r="39" spans="2:10" ht="13" x14ac:dyDescent="0.3">
      <c r="B39" s="65"/>
      <c r="C39" s="67" t="s">
        <v>93</v>
      </c>
      <c r="H39" s="67" t="s">
        <v>94</v>
      </c>
      <c r="I39" s="82"/>
      <c r="J39" s="66"/>
    </row>
    <row r="40" spans="2:10" x14ac:dyDescent="0.25">
      <c r="B40" s="65"/>
      <c r="G40" s="82"/>
      <c r="H40" s="82"/>
      <c r="I40" s="82"/>
      <c r="J40" s="66"/>
    </row>
    <row r="41" spans="2:10" ht="12.75" customHeight="1" x14ac:dyDescent="0.25">
      <c r="B41" s="65"/>
      <c r="C41" s="86" t="s">
        <v>95</v>
      </c>
      <c r="D41" s="86"/>
      <c r="E41" s="86"/>
      <c r="F41" s="86"/>
      <c r="G41" s="86"/>
      <c r="H41" s="86"/>
      <c r="I41" s="86"/>
      <c r="J41" s="66"/>
    </row>
    <row r="42" spans="2:10" ht="18.75" customHeight="1" thickBot="1" x14ac:dyDescent="0.3">
      <c r="B42" s="87"/>
      <c r="C42" s="88"/>
      <c r="D42" s="88"/>
      <c r="E42" s="88"/>
      <c r="F42" s="88"/>
      <c r="G42" s="88"/>
      <c r="H42" s="88"/>
      <c r="I42" s="88"/>
      <c r="J42" s="89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728F1-32EE-426E-8A58-AF94D2D4BE0B}">
  <dimension ref="B1:J37"/>
  <sheetViews>
    <sheetView showGridLines="0" topLeftCell="A5" zoomScale="84" zoomScaleNormal="84" zoomScaleSheetLayoutView="100" workbookViewId="0">
      <selection activeCell="I27" sqref="I27"/>
    </sheetView>
  </sheetViews>
  <sheetFormatPr baseColWidth="10" defaultColWidth="11.453125" defaultRowHeight="12.5" x14ac:dyDescent="0.25"/>
  <cols>
    <col min="1" max="1" width="4.453125" style="39" customWidth="1"/>
    <col min="2" max="2" width="11.453125" style="39"/>
    <col min="3" max="3" width="12.81640625" style="39" customWidth="1"/>
    <col min="4" max="4" width="22" style="39" customWidth="1"/>
    <col min="5" max="8" width="11.453125" style="39"/>
    <col min="9" max="9" width="24.81640625" style="39" customWidth="1"/>
    <col min="10" max="10" width="12.54296875" style="39" customWidth="1"/>
    <col min="11" max="11" width="1.81640625" style="39" customWidth="1"/>
    <col min="12" max="16384" width="11.453125" style="39"/>
  </cols>
  <sheetData>
    <row r="1" spans="2:10" ht="18" customHeight="1" thickBot="1" x14ac:dyDescent="0.3"/>
    <row r="2" spans="2:10" ht="19.5" customHeight="1" x14ac:dyDescent="0.25">
      <c r="B2" s="40"/>
      <c r="C2" s="41"/>
      <c r="D2" s="42" t="s">
        <v>96</v>
      </c>
      <c r="E2" s="43"/>
      <c r="F2" s="43"/>
      <c r="G2" s="43"/>
      <c r="H2" s="43"/>
      <c r="I2" s="44"/>
      <c r="J2" s="45" t="s">
        <v>13</v>
      </c>
    </row>
    <row r="3" spans="2:10" ht="15.75" customHeight="1" thickBot="1" x14ac:dyDescent="0.3">
      <c r="B3" s="46"/>
      <c r="C3" s="47"/>
      <c r="D3" s="48"/>
      <c r="E3" s="49"/>
      <c r="F3" s="49"/>
      <c r="G3" s="49"/>
      <c r="H3" s="49"/>
      <c r="I3" s="50"/>
      <c r="J3" s="51"/>
    </row>
    <row r="4" spans="2:10" ht="13" x14ac:dyDescent="0.25">
      <c r="B4" s="46"/>
      <c r="C4" s="47"/>
      <c r="E4" s="53"/>
      <c r="F4" s="53"/>
      <c r="G4" s="53"/>
      <c r="H4" s="53"/>
      <c r="I4" s="54"/>
      <c r="J4" s="55"/>
    </row>
    <row r="5" spans="2:10" ht="13" x14ac:dyDescent="0.25">
      <c r="B5" s="46"/>
      <c r="C5" s="47"/>
      <c r="D5" s="90" t="s">
        <v>97</v>
      </c>
      <c r="E5" s="91"/>
      <c r="F5" s="91"/>
      <c r="G5" s="91"/>
      <c r="H5" s="91"/>
      <c r="I5" s="92"/>
      <c r="J5" s="58" t="s">
        <v>14</v>
      </c>
    </row>
    <row r="6" spans="2:10" ht="13.5" thickBot="1" x14ac:dyDescent="0.3">
      <c r="B6" s="59"/>
      <c r="C6" s="60"/>
      <c r="D6" s="61"/>
      <c r="E6" s="62"/>
      <c r="F6" s="62"/>
      <c r="G6" s="62"/>
      <c r="H6" s="62"/>
      <c r="I6" s="63"/>
      <c r="J6" s="64"/>
    </row>
    <row r="7" spans="2:10" x14ac:dyDescent="0.25">
      <c r="B7" s="65"/>
      <c r="J7" s="66"/>
    </row>
    <row r="8" spans="2:10" x14ac:dyDescent="0.25">
      <c r="B8" s="65"/>
      <c r="J8" s="66"/>
    </row>
    <row r="9" spans="2:10" x14ac:dyDescent="0.25">
      <c r="B9" s="65"/>
      <c r="C9" s="39" t="str">
        <f ca="1">+'FOR-CSA-018'!C9</f>
        <v>Santiago de Cali, abril 26 2025</v>
      </c>
      <c r="D9" s="69"/>
      <c r="E9" s="68"/>
      <c r="J9" s="66"/>
    </row>
    <row r="10" spans="2:10" ht="13" x14ac:dyDescent="0.3">
      <c r="B10" s="65"/>
      <c r="C10" s="67"/>
      <c r="J10" s="66"/>
    </row>
    <row r="11" spans="2:10" ht="13" x14ac:dyDescent="0.3">
      <c r="B11" s="65"/>
      <c r="C11" s="67" t="str">
        <f>+'FOR-CSA-018'!C12</f>
        <v>Señores : IPS UNIDAD MENTAL DEL PACIFICO</v>
      </c>
      <c r="J11" s="66"/>
    </row>
    <row r="12" spans="2:10" ht="13" x14ac:dyDescent="0.3">
      <c r="B12" s="65"/>
      <c r="C12" s="67" t="str">
        <f>+'FOR-CSA-018'!C13</f>
        <v>NIT: 901315779</v>
      </c>
      <c r="J12" s="66"/>
    </row>
    <row r="13" spans="2:10" x14ac:dyDescent="0.25">
      <c r="B13" s="65"/>
      <c r="J13" s="66"/>
    </row>
    <row r="14" spans="2:10" x14ac:dyDescent="0.25">
      <c r="B14" s="65"/>
      <c r="C14" s="39" t="s">
        <v>98</v>
      </c>
      <c r="J14" s="66"/>
    </row>
    <row r="15" spans="2:10" x14ac:dyDescent="0.25">
      <c r="B15" s="65"/>
      <c r="C15" s="70"/>
      <c r="J15" s="66"/>
    </row>
    <row r="16" spans="2:10" ht="13" x14ac:dyDescent="0.3">
      <c r="B16" s="65"/>
      <c r="C16" s="93"/>
      <c r="D16" s="68"/>
      <c r="H16" s="94" t="s">
        <v>74</v>
      </c>
      <c r="I16" s="94" t="s">
        <v>75</v>
      </c>
      <c r="J16" s="66"/>
    </row>
    <row r="17" spans="2:10" ht="13" x14ac:dyDescent="0.3">
      <c r="B17" s="65"/>
      <c r="C17" s="67" t="str">
        <f>+'FOR-CSA-018'!C17</f>
        <v>Con Corte al dia: 31/03/2025</v>
      </c>
      <c r="D17" s="67"/>
      <c r="E17" s="67"/>
      <c r="F17" s="67"/>
      <c r="H17" s="95">
        <f>+SUM(H18:H23)</f>
        <v>0</v>
      </c>
      <c r="I17" s="96">
        <f>+SUM(I18:I23)</f>
        <v>0</v>
      </c>
      <c r="J17" s="66"/>
    </row>
    <row r="18" spans="2:10" x14ac:dyDescent="0.25">
      <c r="B18" s="65"/>
      <c r="C18" s="39" t="s">
        <v>77</v>
      </c>
      <c r="H18" s="97">
        <f>+'FOR-CSA-018'!H19</f>
        <v>0</v>
      </c>
      <c r="I18" s="98">
        <f>+'FOR-CSA-018'!I19</f>
        <v>0</v>
      </c>
      <c r="J18" s="66"/>
    </row>
    <row r="19" spans="2:10" x14ac:dyDescent="0.25">
      <c r="B19" s="65"/>
      <c r="C19" s="39" t="s">
        <v>78</v>
      </c>
      <c r="H19" s="97">
        <f>+'FOR-CSA-018'!H20</f>
        <v>0</v>
      </c>
      <c r="I19" s="98">
        <f>+'FOR-CSA-018'!I20</f>
        <v>0</v>
      </c>
      <c r="J19" s="66"/>
    </row>
    <row r="20" spans="2:10" x14ac:dyDescent="0.25">
      <c r="B20" s="65"/>
      <c r="C20" s="39" t="s">
        <v>79</v>
      </c>
      <c r="H20" s="97">
        <f>+'FOR-CSA-018'!H21</f>
        <v>0</v>
      </c>
      <c r="I20" s="98">
        <f>+'FOR-CSA-018'!I21</f>
        <v>0</v>
      </c>
      <c r="J20" s="66"/>
    </row>
    <row r="21" spans="2:10" x14ac:dyDescent="0.25">
      <c r="B21" s="65"/>
      <c r="C21" s="39" t="s">
        <v>80</v>
      </c>
      <c r="H21" s="97">
        <f>+'FOR-CSA-018'!H22</f>
        <v>0</v>
      </c>
      <c r="I21" s="98">
        <f>+'FOR-CSA-018'!I22</f>
        <v>0</v>
      </c>
      <c r="J21" s="66"/>
    </row>
    <row r="22" spans="2:10" x14ac:dyDescent="0.25">
      <c r="B22" s="65"/>
      <c r="C22" s="39" t="s">
        <v>81</v>
      </c>
      <c r="H22" s="97">
        <f>+'FOR-CSA-018'!H23</f>
        <v>0</v>
      </c>
      <c r="I22" s="98">
        <f>+'FOR-CSA-018'!I23</f>
        <v>0</v>
      </c>
      <c r="J22" s="66"/>
    </row>
    <row r="23" spans="2:10" x14ac:dyDescent="0.25">
      <c r="B23" s="65"/>
      <c r="C23" s="39" t="s">
        <v>99</v>
      </c>
      <c r="H23" s="97">
        <f>+'FOR-CSA-018'!H24</f>
        <v>0</v>
      </c>
      <c r="I23" s="98">
        <f>+'FOR-CSA-018'!I24</f>
        <v>0</v>
      </c>
      <c r="J23" s="66"/>
    </row>
    <row r="24" spans="2:10" ht="13" x14ac:dyDescent="0.3">
      <c r="B24" s="65"/>
      <c r="C24" s="67" t="s">
        <v>100</v>
      </c>
      <c r="D24" s="67"/>
      <c r="E24" s="67"/>
      <c r="F24" s="67"/>
      <c r="H24" s="95">
        <f>SUM(H18:H23)</f>
        <v>0</v>
      </c>
      <c r="I24" s="96">
        <f>+SUBTOTAL(9,I18:I23)</f>
        <v>0</v>
      </c>
      <c r="J24" s="66"/>
    </row>
    <row r="25" spans="2:10" ht="13.5" thickBot="1" x14ac:dyDescent="0.35">
      <c r="B25" s="65"/>
      <c r="C25" s="67"/>
      <c r="D25" s="67"/>
      <c r="H25" s="99"/>
      <c r="I25" s="100"/>
      <c r="J25" s="66"/>
    </row>
    <row r="26" spans="2:10" ht="13.5" thickTop="1" x14ac:dyDescent="0.3">
      <c r="B26" s="65"/>
      <c r="C26" s="67"/>
      <c r="D26" s="67"/>
      <c r="H26" s="82"/>
      <c r="I26" s="76"/>
      <c r="J26" s="66"/>
    </row>
    <row r="27" spans="2:10" ht="13" x14ac:dyDescent="0.3">
      <c r="B27" s="65"/>
      <c r="C27" s="67"/>
      <c r="D27" s="67"/>
      <c r="H27" s="82"/>
      <c r="I27" s="76"/>
      <c r="J27" s="66"/>
    </row>
    <row r="28" spans="2:10" ht="13" x14ac:dyDescent="0.3">
      <c r="B28" s="65"/>
      <c r="C28" s="67"/>
      <c r="D28" s="67"/>
      <c r="H28" s="82"/>
      <c r="I28" s="76"/>
      <c r="J28" s="66"/>
    </row>
    <row r="29" spans="2:10" x14ac:dyDescent="0.25">
      <c r="B29" s="65"/>
      <c r="G29" s="82"/>
      <c r="H29" s="82"/>
      <c r="I29" s="82"/>
      <c r="J29" s="66"/>
    </row>
    <row r="30" spans="2:10" ht="13.5" thickBot="1" x14ac:dyDescent="0.35">
      <c r="B30" s="65"/>
      <c r="C30" s="83" t="str">
        <f>+'FOR-CSA-018'!C37</f>
        <v>Nombre</v>
      </c>
      <c r="D30" s="83"/>
      <c r="G30" s="83" t="str">
        <f>+'FOR-CSA-018'!H37</f>
        <v>Lizeth Ome G.</v>
      </c>
      <c r="H30" s="84"/>
      <c r="I30" s="82"/>
      <c r="J30" s="66"/>
    </row>
    <row r="31" spans="2:10" ht="13" x14ac:dyDescent="0.3">
      <c r="B31" s="65"/>
      <c r="C31" s="85" t="str">
        <f>+'FOR-CSA-018'!C38</f>
        <v>Cargo</v>
      </c>
      <c r="D31" s="85"/>
      <c r="G31" s="85" t="str">
        <f>+'FOR-CSA-018'!H38</f>
        <v>Cartera - Cuentas Salud</v>
      </c>
      <c r="H31" s="82"/>
      <c r="I31" s="82"/>
      <c r="J31" s="66"/>
    </row>
    <row r="32" spans="2:10" ht="13" x14ac:dyDescent="0.3">
      <c r="B32" s="65"/>
      <c r="C32" s="85" t="str">
        <f>+'FOR-CSA-018'!C39</f>
        <v>Entidad</v>
      </c>
      <c r="D32" s="85"/>
      <c r="G32" s="85" t="str">
        <f>+'FOR-CSA-018'!H39</f>
        <v>EPS Comfenalco Valle.</v>
      </c>
      <c r="H32" s="82"/>
      <c r="I32" s="82"/>
      <c r="J32" s="66"/>
    </row>
    <row r="33" spans="2:10" ht="13" x14ac:dyDescent="0.3">
      <c r="B33" s="65"/>
      <c r="C33" s="85"/>
      <c r="D33" s="85"/>
      <c r="G33" s="85"/>
      <c r="H33" s="82"/>
      <c r="I33" s="82"/>
      <c r="J33" s="66"/>
    </row>
    <row r="34" spans="2:10" ht="13" x14ac:dyDescent="0.3">
      <c r="B34" s="65"/>
      <c r="C34" s="85"/>
      <c r="D34" s="85"/>
      <c r="G34" s="85"/>
      <c r="H34" s="82"/>
      <c r="I34" s="82"/>
      <c r="J34" s="66"/>
    </row>
    <row r="35" spans="2:10" ht="14" x14ac:dyDescent="0.25">
      <c r="B35" s="65"/>
      <c r="C35" s="101" t="s">
        <v>101</v>
      </c>
      <c r="D35" s="101"/>
      <c r="E35" s="101"/>
      <c r="F35" s="101"/>
      <c r="G35" s="101"/>
      <c r="H35" s="101"/>
      <c r="I35" s="101"/>
      <c r="J35" s="66"/>
    </row>
    <row r="36" spans="2:10" ht="13" x14ac:dyDescent="0.3">
      <c r="B36" s="65"/>
      <c r="C36" s="85"/>
      <c r="D36" s="85"/>
      <c r="G36" s="85"/>
      <c r="H36" s="82"/>
      <c r="I36" s="82"/>
      <c r="J36" s="66"/>
    </row>
    <row r="37" spans="2:10" ht="18.75" customHeight="1" thickBot="1" x14ac:dyDescent="0.3">
      <c r="B37" s="87"/>
      <c r="C37" s="88"/>
      <c r="D37" s="88"/>
      <c r="E37" s="88"/>
      <c r="F37" s="88"/>
      <c r="G37" s="84"/>
      <c r="H37" s="84"/>
      <c r="I37" s="84"/>
      <c r="J37" s="89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Neyla Lizeth Ome Guamanga</cp:lastModifiedBy>
  <dcterms:created xsi:type="dcterms:W3CDTF">2022-06-01T14:39:12Z</dcterms:created>
  <dcterms:modified xsi:type="dcterms:W3CDTF">2025-04-27T01:13:55Z</dcterms:modified>
</cp:coreProperties>
</file>